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7235BBF-2E97-4C5C-8486-D931931E4588}" xr6:coauthVersionLast="47" xr6:coauthVersionMax="47" xr10:uidLastSave="{00000000-0000-0000-0000-000000000000}"/>
  <bookViews>
    <workbookView xWindow="-120" yWindow="-120" windowWidth="29040" windowHeight="16440" xr2:uid="{B7E9CE47-CC86-445F-9B0F-A5378AE38CF4}"/>
  </bookViews>
  <sheets>
    <sheet name="PAS FUNCIONARIO" sheetId="1" r:id="rId1"/>
    <sheet name="P. Lab." sheetId="2" r:id="rId2"/>
  </sheets>
  <definedNames>
    <definedName name="Print_Area" localSheetId="1">'P. Lab.'!$A$3:$I$49</definedName>
    <definedName name="Print_Area" localSheetId="0">'PAS FUNCIONARIO'!$A$9:$H$27</definedName>
    <definedName name="Print_Titles" localSheetId="1">'P. Lab.'!$3:$6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2" l="1"/>
  <c r="G48" i="2" s="1"/>
  <c r="D46" i="2"/>
  <c r="D48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46" i="2" s="1"/>
  <c r="G25" i="1"/>
  <c r="D25" i="1"/>
  <c r="H24" i="1"/>
  <c r="H23" i="1"/>
  <c r="H22" i="1"/>
  <c r="H21" i="1"/>
  <c r="H20" i="1"/>
  <c r="H19" i="1"/>
  <c r="F18" i="1"/>
  <c r="H18" i="1" s="1"/>
  <c r="F17" i="1"/>
  <c r="H17" i="1" s="1"/>
  <c r="F16" i="1"/>
  <c r="H16" i="1" s="1"/>
  <c r="F15" i="1"/>
  <c r="H15" i="1" s="1"/>
  <c r="F25" i="1" l="1"/>
  <c r="H25" i="1" s="1"/>
  <c r="I37" i="1" s="1"/>
  <c r="F53" i="2"/>
  <c r="F52" i="2"/>
  <c r="F48" i="2"/>
  <c r="H46" i="2"/>
  <c r="H48" i="2" s="1"/>
</calcChain>
</file>

<file path=xl/sharedStrings.xml><?xml version="1.0" encoding="utf-8"?>
<sst xmlns="http://schemas.openxmlformats.org/spreadsheetml/2006/main" count="121" uniqueCount="76">
  <si>
    <t>PAS Funcionario. Dotaciones y Retribuciones</t>
  </si>
  <si>
    <t>APLIC.</t>
  </si>
  <si>
    <t>RETRIBUCIONES BÁSICAS</t>
  </si>
  <si>
    <t>RETRIBUCIONES</t>
  </si>
  <si>
    <t>CUERPO/ESCALA</t>
  </si>
  <si>
    <t>PRESUP.</t>
  </si>
  <si>
    <t>DOT.</t>
  </si>
  <si>
    <t>SUELDO</t>
  </si>
  <si>
    <t>TOTAL</t>
  </si>
  <si>
    <t>COMPLEMENTARIAS</t>
  </si>
  <si>
    <t>A1  (A Ley 30/84)</t>
  </si>
  <si>
    <t>120.01</t>
  </si>
  <si>
    <t>A2  (B Ley 30/84)</t>
  </si>
  <si>
    <t>C1  (C Ley 30/84)</t>
  </si>
  <si>
    <t>C2  (D Ley 30/84)</t>
  </si>
  <si>
    <t>Trienios</t>
  </si>
  <si>
    <t>Pagas extraordinarias</t>
  </si>
  <si>
    <t>Complemento Destino</t>
  </si>
  <si>
    <t>121.01</t>
  </si>
  <si>
    <t>Complemento Específico</t>
  </si>
  <si>
    <t xml:space="preserve">Productividad </t>
  </si>
  <si>
    <t>150.10</t>
  </si>
  <si>
    <t>Incremento retribuciones 2023</t>
  </si>
  <si>
    <t>120.00/120.01</t>
  </si>
  <si>
    <t>PAS  Laboral. Dotaciones y Retribuciones</t>
  </si>
  <si>
    <t>GRUPO CONVENIO</t>
  </si>
  <si>
    <t>DOTACIONES</t>
  </si>
  <si>
    <t>TOTAL  BÁSICAS (1)</t>
  </si>
  <si>
    <t>TOTAL COMPLEMENTARIAS</t>
  </si>
  <si>
    <t>APLIC. PRESUP.</t>
  </si>
  <si>
    <t>ESCALA A NIVEL 10</t>
  </si>
  <si>
    <t>130.01</t>
  </si>
  <si>
    <t>ESCALA A NIVEL 9</t>
  </si>
  <si>
    <t>ESCALA A NIVEL 8</t>
  </si>
  <si>
    <t>ESCALA A NIVEL 7</t>
  </si>
  <si>
    <t>ESCALA A NIVEL 6</t>
  </si>
  <si>
    <t>ESCALA A NIVEL 5</t>
  </si>
  <si>
    <t>ESCALA A NIVEL 4</t>
  </si>
  <si>
    <t>ESCALA A NIVEL 3</t>
  </si>
  <si>
    <t>ESCALA A NIVEL 2</t>
  </si>
  <si>
    <t>ESCALA A NIVEL 1</t>
  </si>
  <si>
    <t>ESCALA B NIVEL 15</t>
  </si>
  <si>
    <t>ESCALA B NIVEL 14</t>
  </si>
  <si>
    <t>ESCALA B NIVEL 13</t>
  </si>
  <si>
    <t>ESCALA B NIVEL 12</t>
  </si>
  <si>
    <t>ESCALA B NIVEL 11</t>
  </si>
  <si>
    <t>ESCALA B NIVEL 10</t>
  </si>
  <si>
    <t>ESCALA B NIVEL 9</t>
  </si>
  <si>
    <t>ESCALA B NIVEL 8</t>
  </si>
  <si>
    <t>ESCALA B NIVEL 7</t>
  </si>
  <si>
    <t>ESCALA B NIVEL 6</t>
  </si>
  <si>
    <t>ESCALA B NIVEL 5</t>
  </si>
  <si>
    <t>ESCALA B NIVEL 4</t>
  </si>
  <si>
    <t>ESCALA B NIVEL 3</t>
  </si>
  <si>
    <t>ESCALA B NIVEL 2</t>
  </si>
  <si>
    <t>ESCALA B NIVEL 1</t>
  </si>
  <si>
    <t>PERSONAL CAMPUS INFANTIL</t>
  </si>
  <si>
    <t>OTRAS RETRIBUCIONES</t>
  </si>
  <si>
    <t>COMPLEMENTO ANTIGÜEDAD</t>
  </si>
  <si>
    <t>C. ESPECIAL DEDICACIÓN HORARIA</t>
  </si>
  <si>
    <t>131.01</t>
  </si>
  <si>
    <t>COMPLEMENTO J/P PRÁCTICAS</t>
  </si>
  <si>
    <t>COMPLEMENTO DIRECCIÓN</t>
  </si>
  <si>
    <t>C.F. SEGURIDAD Y SALUD LABORAL</t>
  </si>
  <si>
    <t>COMPL.SÁBADOS, DOMINGOS Y FESTIVOS</t>
  </si>
  <si>
    <t>HORAS EXTRAORDINARIAS URGENTES</t>
  </si>
  <si>
    <t>COMPLEMENTOS PERSONALES</t>
  </si>
  <si>
    <t>COMPLEMENTO PRODUCTIVIDAD</t>
  </si>
  <si>
    <t>COMPLEMENTO DE PERMANENCIA</t>
  </si>
  <si>
    <t>VESTUARIO</t>
  </si>
  <si>
    <t>INCREMENTO RETRIBUCIONES 2023</t>
  </si>
  <si>
    <t>131.00/131.01</t>
  </si>
  <si>
    <t xml:space="preserve">PAS LABORAL FUERA DE CONVENIO </t>
  </si>
  <si>
    <t>132.01</t>
  </si>
  <si>
    <t>TOTAL PAS LABORAL</t>
  </si>
  <si>
    <t>(1) Incluido pagas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</si>
</sst>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s_-;\-* #,##0\ _P_t_s_-;_-* &quot;-&quot;\ _P_t_s_-;_-@_-"/>
    <numFmt numFmtId="165" formatCode="_-* #,##0\ _€_-;\-* #,##0\ _€_-;_-* &quot;-&quot;\ _€_-;_-@_-"/>
    <numFmt numFmtId="166" formatCode="_-* #,##0.00\ _€_-;\-* #,##0.00\ _€_-;_-* &quot;-&quot;??\ _€_-;_-@_-"/>
    <numFmt numFmtId="167" formatCode="#,##0_ ;\-#,##0\ 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  <font>
      <sz val="10"/>
      <name val="Verdana"/>
      <family val="2"/>
    </font>
    <font>
      <b/>
      <sz val="14"/>
      <color rgb="FF1F497D"/>
      <name val="Calibri"/>
      <family val="2"/>
    </font>
    <font>
      <b/>
      <sz val="11"/>
      <name val="Calibri"/>
      <family val="2"/>
      <scheme val="minor"/>
    </font>
    <font>
      <sz val="8"/>
      <name val="Verdana"/>
      <family val="2"/>
    </font>
    <font>
      <sz val="12"/>
      <name val="Verdana"/>
      <family val="2"/>
    </font>
    <font>
      <b/>
      <sz val="24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EF3F8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4"/>
      </bottom>
      <diagonal/>
    </border>
    <border>
      <left/>
      <right/>
      <top style="thin">
        <color theme="3"/>
      </top>
      <bottom style="thin">
        <color theme="4"/>
      </bottom>
      <diagonal/>
    </border>
    <border>
      <left/>
      <right style="thin">
        <color theme="4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4"/>
      </left>
      <right/>
      <top style="medium">
        <color theme="3"/>
      </top>
      <bottom style="thin">
        <color theme="3"/>
      </bottom>
      <diagonal/>
    </border>
    <border>
      <left/>
      <right style="thin">
        <color theme="4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0"/>
      </bottom>
      <diagonal/>
    </border>
  </borders>
  <cellStyleXfs count="8">
    <xf numFmtId="0" fontId="0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2" borderId="1" applyProtection="0">
      <alignment horizontal="center"/>
    </xf>
    <xf numFmtId="0" fontId="3" fillId="3" borderId="7" applyNumberFormat="0" applyBorder="0" applyAlignment="0" applyProtection="0">
      <alignment horizontal="center"/>
    </xf>
    <xf numFmtId="0" fontId="3" fillId="3" borderId="7" applyNumberFormat="0" applyBorder="0" applyAlignment="0" applyProtection="0">
      <alignment horizontal="center"/>
    </xf>
    <xf numFmtId="0" fontId="2" fillId="4" borderId="10" applyNumberFormat="0" applyProtection="0">
      <alignment horizontal="center"/>
    </xf>
    <xf numFmtId="0" fontId="3" fillId="5" borderId="21" applyNumberFormat="0" applyProtection="0">
      <alignment horizontal="center"/>
    </xf>
  </cellStyleXfs>
  <cellXfs count="72">
    <xf numFmtId="0" fontId="0" fillId="0" borderId="0" xfId="0"/>
    <xf numFmtId="0" fontId="4" fillId="0" borderId="0" xfId="0" applyFont="1"/>
    <xf numFmtId="164" fontId="4" fillId="0" borderId="0" xfId="2" applyFont="1" applyFill="1" applyBorder="1" applyAlignment="1">
      <alignment horizontal="center"/>
    </xf>
    <xf numFmtId="164" fontId="4" fillId="0" borderId="0" xfId="2" applyFont="1" applyFill="1" applyBorder="1"/>
    <xf numFmtId="164" fontId="6" fillId="0" borderId="0" xfId="2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2" xfId="3" applyBorder="1">
      <alignment horizontal="center"/>
    </xf>
    <xf numFmtId="0" fontId="2" fillId="2" borderId="1" xfId="3">
      <alignment horizontal="center"/>
    </xf>
    <xf numFmtId="0" fontId="2" fillId="2" borderId="1" xfId="3">
      <alignment horizontal="center"/>
    </xf>
    <xf numFmtId="0" fontId="2" fillId="2" borderId="3" xfId="3" applyBorder="1">
      <alignment horizontal="center"/>
    </xf>
    <xf numFmtId="0" fontId="2" fillId="2" borderId="4" xfId="3" applyBorder="1">
      <alignment horizontal="center"/>
    </xf>
    <xf numFmtId="0" fontId="2" fillId="2" borderId="5" xfId="3" applyBorder="1">
      <alignment horizontal="center"/>
    </xf>
    <xf numFmtId="0" fontId="2" fillId="2" borderId="6" xfId="3" applyBorder="1">
      <alignment horizontal="center"/>
    </xf>
    <xf numFmtId="0" fontId="3" fillId="3" borderId="8" xfId="4" applyBorder="1" applyAlignment="1"/>
    <xf numFmtId="0" fontId="3" fillId="3" borderId="0" xfId="4" applyBorder="1" applyAlignment="1">
      <alignment horizontal="right"/>
    </xf>
    <xf numFmtId="165" fontId="1" fillId="0" borderId="0" xfId="2" applyNumberFormat="1" applyFont="1" applyFill="1" applyBorder="1" applyAlignment="1">
      <alignment horizontal="center"/>
    </xf>
    <xf numFmtId="166" fontId="1" fillId="0" borderId="0" xfId="1" applyFont="1" applyFill="1" applyBorder="1" applyAlignment="1">
      <alignment horizontal="right"/>
    </xf>
    <xf numFmtId="166" fontId="3" fillId="3" borderId="9" xfId="5" applyNumberFormat="1" applyBorder="1" applyAlignment="1">
      <alignment horizontal="right"/>
    </xf>
    <xf numFmtId="0" fontId="9" fillId="4" borderId="11" xfId="6" applyNumberFormat="1" applyFont="1" applyBorder="1">
      <alignment horizontal="center"/>
    </xf>
    <xf numFmtId="0" fontId="9" fillId="4" borderId="10" xfId="6" applyNumberFormat="1" applyFont="1">
      <alignment horizontal="center"/>
    </xf>
    <xf numFmtId="165" fontId="9" fillId="4" borderId="10" xfId="6" applyNumberFormat="1" applyFont="1">
      <alignment horizontal="center"/>
    </xf>
    <xf numFmtId="166" fontId="9" fillId="4" borderId="10" xfId="6" applyNumberFormat="1" applyFont="1">
      <alignment horizontal="center"/>
    </xf>
    <xf numFmtId="166" fontId="9" fillId="4" borderId="12" xfId="6" applyNumberFormat="1" applyFont="1" applyBorder="1">
      <alignment horizontal="center"/>
    </xf>
    <xf numFmtId="164" fontId="10" fillId="0" borderId="0" xfId="2" applyFont="1" applyFill="1" applyBorder="1" applyAlignment="1">
      <alignment horizontal="right"/>
    </xf>
    <xf numFmtId="49" fontId="4" fillId="0" borderId="0" xfId="0" applyNumberFormat="1" applyFont="1" applyAlignment="1">
      <alignment horizontal="left" textRotation="180"/>
    </xf>
    <xf numFmtId="4" fontId="4" fillId="0" borderId="0" xfId="0" applyNumberFormat="1" applyFont="1"/>
    <xf numFmtId="0" fontId="11" fillId="0" borderId="0" xfId="0" applyFont="1"/>
    <xf numFmtId="164" fontId="11" fillId="0" borderId="0" xfId="2" applyFont="1" applyFill="1" applyBorder="1" applyAlignment="1">
      <alignment horizontal="center"/>
    </xf>
    <xf numFmtId="164" fontId="11" fillId="0" borderId="0" xfId="2" applyFont="1" applyFill="1" applyBorder="1"/>
    <xf numFmtId="4" fontId="11" fillId="0" borderId="0" xfId="0" applyNumberFormat="1" applyFont="1"/>
    <xf numFmtId="0" fontId="4" fillId="0" borderId="0" xfId="0" applyFont="1" applyAlignment="1">
      <alignment textRotation="180"/>
    </xf>
    <xf numFmtId="166" fontId="4" fillId="0" borderId="0" xfId="0" applyNumberFormat="1" applyFont="1"/>
    <xf numFmtId="0" fontId="5" fillId="0" borderId="0" xfId="0" applyFont="1" applyAlignment="1">
      <alignment textRotation="180"/>
    </xf>
    <xf numFmtId="0" fontId="7" fillId="0" borderId="0" xfId="0" applyFont="1"/>
    <xf numFmtId="3" fontId="7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0" fontId="2" fillId="2" borderId="3" xfId="3" applyBorder="1" applyAlignment="1">
      <alignment horizontal="center" wrapText="1"/>
    </xf>
    <xf numFmtId="0" fontId="3" fillId="3" borderId="13" xfId="4" applyBorder="1" applyAlignment="1"/>
    <xf numFmtId="165" fontId="1" fillId="0" borderId="14" xfId="2" applyNumberFormat="1" applyFont="1" applyFill="1" applyBorder="1" applyAlignment="1">
      <alignment horizontal="center"/>
    </xf>
    <xf numFmtId="166" fontId="1" fillId="0" borderId="14" xfId="1" applyFont="1" applyFill="1" applyBorder="1" applyAlignment="1">
      <alignment horizontal="right"/>
    </xf>
    <xf numFmtId="166" fontId="3" fillId="3" borderId="14" xfId="5" applyNumberFormat="1" applyBorder="1" applyAlignment="1">
      <alignment horizontal="right"/>
    </xf>
    <xf numFmtId="166" fontId="3" fillId="3" borderId="14" xfId="5" applyNumberFormat="1" applyBorder="1" applyAlignment="1"/>
    <xf numFmtId="166" fontId="3" fillId="3" borderId="15" xfId="5" applyNumberFormat="1" applyBorder="1" applyAlignment="1">
      <alignment horizontal="right"/>
    </xf>
    <xf numFmtId="0" fontId="3" fillId="3" borderId="16" xfId="4" applyBorder="1" applyAlignment="1"/>
    <xf numFmtId="166" fontId="3" fillId="3" borderId="0" xfId="5" applyNumberFormat="1" applyBorder="1" applyAlignment="1">
      <alignment horizontal="right"/>
    </xf>
    <xf numFmtId="166" fontId="3" fillId="3" borderId="0" xfId="5" applyNumberFormat="1" applyBorder="1" applyAlignment="1"/>
    <xf numFmtId="166" fontId="3" fillId="3" borderId="17" xfId="5" applyNumberFormat="1" applyBorder="1" applyAlignment="1">
      <alignment horizontal="right"/>
    </xf>
    <xf numFmtId="0" fontId="3" fillId="3" borderId="18" xfId="4" applyBorder="1" applyAlignment="1"/>
    <xf numFmtId="165" fontId="1" fillId="0" borderId="19" xfId="2" applyNumberFormat="1" applyFont="1" applyFill="1" applyBorder="1" applyAlignment="1">
      <alignment horizontal="center"/>
    </xf>
    <xf numFmtId="166" fontId="1" fillId="0" borderId="19" xfId="1" applyFont="1" applyFill="1" applyBorder="1" applyAlignment="1">
      <alignment horizontal="right"/>
    </xf>
    <xf numFmtId="166" fontId="3" fillId="3" borderId="19" xfId="5" applyNumberFormat="1" applyBorder="1" applyAlignment="1">
      <alignment horizontal="right"/>
    </xf>
    <xf numFmtId="166" fontId="3" fillId="3" borderId="19" xfId="5" applyNumberFormat="1" applyBorder="1" applyAlignment="1"/>
    <xf numFmtId="166" fontId="3" fillId="3" borderId="20" xfId="5" applyNumberFormat="1" applyBorder="1" applyAlignment="1">
      <alignment horizontal="right"/>
    </xf>
    <xf numFmtId="0" fontId="14" fillId="0" borderId="0" xfId="0" applyFont="1" applyAlignment="1">
      <alignment horizontal="right" textRotation="255"/>
    </xf>
    <xf numFmtId="0" fontId="3" fillId="5" borderId="22" xfId="7" applyBorder="1">
      <alignment horizontal="center"/>
    </xf>
    <xf numFmtId="165" fontId="3" fillId="5" borderId="21" xfId="7" applyNumberFormat="1">
      <alignment horizontal="center"/>
    </xf>
    <xf numFmtId="166" fontId="3" fillId="5" borderId="21" xfId="7" applyNumberFormat="1">
      <alignment horizontal="center"/>
    </xf>
    <xf numFmtId="166" fontId="3" fillId="5" borderId="23" xfId="7" applyNumberFormat="1" applyBorder="1">
      <alignment horizontal="center"/>
    </xf>
    <xf numFmtId="165" fontId="14" fillId="0" borderId="0" xfId="0" applyNumberFormat="1" applyFont="1"/>
    <xf numFmtId="165" fontId="1" fillId="0" borderId="0" xfId="2" applyNumberFormat="1" applyFont="1" applyFill="1" applyBorder="1" applyAlignment="1"/>
    <xf numFmtId="0" fontId="3" fillId="3" borderId="8" xfId="4" applyBorder="1" applyAlignment="1">
      <alignment wrapText="1"/>
    </xf>
    <xf numFmtId="166" fontId="2" fillId="4" borderId="12" xfId="6" applyNumberFormat="1" applyBorder="1">
      <alignment horizontal="center"/>
    </xf>
    <xf numFmtId="0" fontId="10" fillId="0" borderId="0" xfId="0" applyFont="1"/>
    <xf numFmtId="0" fontId="7" fillId="0" borderId="0" xfId="0" applyFont="1" applyAlignment="1">
      <alignment horizontal="left" textRotation="180"/>
    </xf>
    <xf numFmtId="0" fontId="15" fillId="0" borderId="0" xfId="0" applyFont="1" applyAlignment="1">
      <alignment textRotation="180"/>
    </xf>
    <xf numFmtId="167" fontId="7" fillId="0" borderId="0" xfId="0" applyNumberFormat="1" applyFont="1"/>
    <xf numFmtId="166" fontId="7" fillId="0" borderId="0" xfId="0" applyNumberFormat="1" applyFont="1"/>
    <xf numFmtId="0" fontId="14" fillId="0" borderId="0" xfId="0" applyFont="1" applyAlignment="1">
      <alignment horizontal="left" textRotation="180"/>
    </xf>
  </cellXfs>
  <cellStyles count="8">
    <cellStyle name="Millares" xfId="1" builtinId="3"/>
    <cellStyle name="Millares [0]" xfId="2" builtinId="6"/>
    <cellStyle name="Normal" xfId="0" builtinId="0"/>
    <cellStyle name="P2010-Encabezado" xfId="3" xr:uid="{A75B4B7C-F13E-4B4C-AB4D-B2990D2B08F6}"/>
    <cellStyle name="P2010-Primera Columna" xfId="4" xr:uid="{61F4862F-66E3-44A7-A081-52531F9D5369}"/>
    <cellStyle name="P2010-SubTotales" xfId="7" xr:uid="{F29D61BD-14E6-4EB6-A4C3-9350A0AE7F06}"/>
    <cellStyle name="P2010-Totales" xfId="6" xr:uid="{EC7F69C9-344D-47A4-B830-93AB25750E04}"/>
    <cellStyle name="P2010-Ultima Columna" xfId="5" xr:uid="{F7FAEAD4-EFBA-4B48-BA73-8BDD6DCE9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C81C4-A86F-455D-B3BA-7F5B8E9C14B1}">
  <dimension ref="A8:I39"/>
  <sheetViews>
    <sheetView tabSelected="1" zoomScale="90" zoomScaleNormal="90" zoomScaleSheetLayoutView="90" workbookViewId="0">
      <selection activeCell="G24" sqref="G24"/>
    </sheetView>
  </sheetViews>
  <sheetFormatPr baseColWidth="10" defaultRowHeight="11.25" x14ac:dyDescent="0.15"/>
  <cols>
    <col min="1" max="1" width="4.28515625" style="1" customWidth="1"/>
    <col min="2" max="2" width="45.5703125" style="1" customWidth="1"/>
    <col min="3" max="3" width="14.28515625" style="1" customWidth="1"/>
    <col min="4" max="4" width="9.7109375" style="2" customWidth="1"/>
    <col min="5" max="5" width="17.7109375" style="3" customWidth="1"/>
    <col min="6" max="6" width="19.7109375" style="3" customWidth="1"/>
    <col min="7" max="7" width="27.28515625" style="3" customWidth="1"/>
    <col min="8" max="8" width="21.85546875" style="3" customWidth="1"/>
    <col min="9" max="9" width="14.5703125" style="1" bestFit="1" customWidth="1"/>
    <col min="10" max="16384" width="11.42578125" style="1"/>
  </cols>
  <sheetData>
    <row r="8" spans="2:8" ht="12.75" x14ac:dyDescent="0.15">
      <c r="B8" s="4"/>
      <c r="C8" s="4"/>
      <c r="D8" s="5"/>
      <c r="E8" s="5"/>
      <c r="F8" s="5"/>
      <c r="G8" s="5"/>
      <c r="H8" s="5"/>
    </row>
    <row r="10" spans="2:8" ht="18.75" x14ac:dyDescent="0.15">
      <c r="B10" s="6" t="s">
        <v>0</v>
      </c>
    </row>
    <row r="13" spans="2:8" ht="15" x14ac:dyDescent="0.25">
      <c r="B13" s="7"/>
      <c r="C13" s="8" t="s">
        <v>1</v>
      </c>
      <c r="D13" s="8"/>
      <c r="E13" s="9" t="s">
        <v>2</v>
      </c>
      <c r="F13" s="9"/>
      <c r="G13" s="8" t="s">
        <v>3</v>
      </c>
      <c r="H13" s="10"/>
    </row>
    <row r="14" spans="2:8" ht="25.15" customHeight="1" x14ac:dyDescent="0.25">
      <c r="B14" s="11" t="s">
        <v>4</v>
      </c>
      <c r="C14" s="12" t="s">
        <v>5</v>
      </c>
      <c r="D14" s="12" t="s">
        <v>6</v>
      </c>
      <c r="E14" s="12" t="s">
        <v>7</v>
      </c>
      <c r="F14" s="12" t="s">
        <v>8</v>
      </c>
      <c r="G14" s="12" t="s">
        <v>9</v>
      </c>
      <c r="H14" s="13" t="s">
        <v>8</v>
      </c>
    </row>
    <row r="15" spans="2:8" ht="25.15" customHeight="1" x14ac:dyDescent="0.25">
      <c r="B15" s="14" t="s">
        <v>10</v>
      </c>
      <c r="C15" s="15" t="s">
        <v>11</v>
      </c>
      <c r="D15" s="16">
        <v>21</v>
      </c>
      <c r="E15" s="17">
        <v>15082.72</v>
      </c>
      <c r="F15" s="17">
        <f>+D15*E15</f>
        <v>316737.12</v>
      </c>
      <c r="G15" s="17"/>
      <c r="H15" s="18">
        <f>SUM(F15:G15)</f>
        <v>316737.12</v>
      </c>
    </row>
    <row r="16" spans="2:8" ht="19.899999999999999" customHeight="1" x14ac:dyDescent="0.25">
      <c r="B16" s="14" t="s">
        <v>12</v>
      </c>
      <c r="C16" s="15" t="s">
        <v>11</v>
      </c>
      <c r="D16" s="16">
        <v>88</v>
      </c>
      <c r="E16" s="17">
        <v>13041.75</v>
      </c>
      <c r="F16" s="17">
        <f>+D16*E16</f>
        <v>1147674</v>
      </c>
      <c r="G16" s="17"/>
      <c r="H16" s="18">
        <f t="shared" ref="H16:H24" si="0">SUM(F16:G16)</f>
        <v>1147674</v>
      </c>
    </row>
    <row r="17" spans="1:9" ht="19.899999999999999" customHeight="1" x14ac:dyDescent="0.25">
      <c r="B17" s="14" t="s">
        <v>13</v>
      </c>
      <c r="C17" s="15" t="s">
        <v>11</v>
      </c>
      <c r="D17" s="16">
        <v>194</v>
      </c>
      <c r="E17" s="17">
        <v>9792.18</v>
      </c>
      <c r="F17" s="17">
        <f>+D17*E17</f>
        <v>1899682.9200000002</v>
      </c>
      <c r="G17" s="17"/>
      <c r="H17" s="18">
        <f t="shared" si="0"/>
        <v>1899682.9200000002</v>
      </c>
    </row>
    <row r="18" spans="1:9" ht="19.899999999999999" customHeight="1" x14ac:dyDescent="0.25">
      <c r="B18" s="14" t="s">
        <v>14</v>
      </c>
      <c r="C18" s="15" t="s">
        <v>11</v>
      </c>
      <c r="D18" s="16">
        <v>92</v>
      </c>
      <c r="E18" s="17">
        <v>8149.76</v>
      </c>
      <c r="F18" s="17">
        <f>+D18*E18</f>
        <v>749777.92000000004</v>
      </c>
      <c r="G18" s="17"/>
      <c r="H18" s="18">
        <f t="shared" si="0"/>
        <v>749777.92000000004</v>
      </c>
    </row>
    <row r="19" spans="1:9" ht="19.899999999999999" customHeight="1" x14ac:dyDescent="0.25">
      <c r="B19" s="14" t="s">
        <v>15</v>
      </c>
      <c r="C19" s="15" t="s">
        <v>11</v>
      </c>
      <c r="D19" s="16"/>
      <c r="E19" s="17"/>
      <c r="F19" s="17">
        <v>905282.51</v>
      </c>
      <c r="G19" s="17"/>
      <c r="H19" s="18">
        <f t="shared" si="0"/>
        <v>905282.51</v>
      </c>
    </row>
    <row r="20" spans="1:9" ht="19.899999999999999" customHeight="1" x14ac:dyDescent="0.25">
      <c r="B20" s="14" t="s">
        <v>16</v>
      </c>
      <c r="C20" s="15" t="s">
        <v>11</v>
      </c>
      <c r="D20" s="16"/>
      <c r="E20" s="17"/>
      <c r="F20" s="17">
        <v>1749692.41</v>
      </c>
      <c r="G20" s="17"/>
      <c r="H20" s="18">
        <f t="shared" si="0"/>
        <v>1749692.41</v>
      </c>
    </row>
    <row r="21" spans="1:9" ht="19.899999999999999" customHeight="1" x14ac:dyDescent="0.25">
      <c r="B21" s="14" t="s">
        <v>17</v>
      </c>
      <c r="C21" s="15" t="s">
        <v>18</v>
      </c>
      <c r="D21" s="16"/>
      <c r="E21" s="17"/>
      <c r="F21" s="17"/>
      <c r="G21" s="17">
        <v>2261755.83</v>
      </c>
      <c r="H21" s="18">
        <f t="shared" si="0"/>
        <v>2261755.83</v>
      </c>
    </row>
    <row r="22" spans="1:9" ht="19.899999999999999" customHeight="1" x14ac:dyDescent="0.25">
      <c r="B22" s="14" t="s">
        <v>19</v>
      </c>
      <c r="C22" s="15" t="s">
        <v>18</v>
      </c>
      <c r="D22" s="16"/>
      <c r="E22" s="17"/>
      <c r="F22" s="17"/>
      <c r="G22" s="17">
        <v>4094739.74</v>
      </c>
      <c r="H22" s="18">
        <f t="shared" si="0"/>
        <v>4094739.74</v>
      </c>
    </row>
    <row r="23" spans="1:9" ht="19.899999999999999" customHeight="1" x14ac:dyDescent="0.25">
      <c r="B23" s="14" t="s">
        <v>20</v>
      </c>
      <c r="C23" s="15" t="s">
        <v>21</v>
      </c>
      <c r="D23" s="16"/>
      <c r="E23" s="17"/>
      <c r="F23" s="17"/>
      <c r="G23" s="17">
        <v>120000</v>
      </c>
      <c r="H23" s="18">
        <f t="shared" si="0"/>
        <v>120000</v>
      </c>
    </row>
    <row r="24" spans="1:9" ht="19.899999999999999" customHeight="1" thickBot="1" x14ac:dyDescent="0.3">
      <c r="B24" s="14" t="s">
        <v>22</v>
      </c>
      <c r="C24" s="15" t="s">
        <v>23</v>
      </c>
      <c r="D24" s="16"/>
      <c r="E24" s="17"/>
      <c r="F24" s="17">
        <v>168286</v>
      </c>
      <c r="G24" s="17">
        <v>161286</v>
      </c>
      <c r="H24" s="18">
        <f t="shared" si="0"/>
        <v>329572</v>
      </c>
    </row>
    <row r="25" spans="1:9" ht="19.899999999999999" customHeight="1" x14ac:dyDescent="0.25">
      <c r="B25" s="19" t="s">
        <v>8</v>
      </c>
      <c r="C25" s="20"/>
      <c r="D25" s="21">
        <f>SUM(D15:D23)</f>
        <v>395</v>
      </c>
      <c r="E25" s="22"/>
      <c r="F25" s="22">
        <f>SUM(F15:F24)</f>
        <v>6937132.8799999999</v>
      </c>
      <c r="G25" s="22">
        <f>SUM(G15:G24)</f>
        <v>6637781.5700000003</v>
      </c>
      <c r="H25" s="23">
        <f>SUM(F25:G25)</f>
        <v>13574914.449999999</v>
      </c>
    </row>
    <row r="26" spans="1:9" ht="30" customHeight="1" x14ac:dyDescent="0.15">
      <c r="H26" s="24"/>
    </row>
    <row r="27" spans="1:9" ht="15.95" customHeight="1" x14ac:dyDescent="0.15">
      <c r="B27" s="25"/>
      <c r="C27" s="25"/>
      <c r="I27" s="26"/>
    </row>
    <row r="28" spans="1:9" ht="5.0999999999999996" customHeight="1" x14ac:dyDescent="0.2">
      <c r="A28" s="27"/>
      <c r="B28" s="27"/>
      <c r="C28" s="27"/>
      <c r="D28" s="28"/>
      <c r="E28" s="29"/>
      <c r="F28" s="29"/>
      <c r="G28" s="29"/>
      <c r="H28" s="29"/>
      <c r="I28" s="30"/>
    </row>
    <row r="29" spans="1:9" s="27" customFormat="1" ht="30" customHeight="1" x14ac:dyDescent="0.2">
      <c r="A29" s="1"/>
      <c r="B29" s="1"/>
      <c r="C29" s="1"/>
      <c r="D29" s="2"/>
      <c r="E29" s="3"/>
      <c r="F29" s="3"/>
      <c r="G29" s="3"/>
      <c r="H29" s="3"/>
      <c r="I29" s="1"/>
    </row>
    <row r="32" spans="1:9" x14ac:dyDescent="0.15">
      <c r="A32" s="31"/>
    </row>
    <row r="37" spans="2:9" x14ac:dyDescent="0.15">
      <c r="I37" s="32">
        <f>+H25-13533565.42</f>
        <v>41349.029999999329</v>
      </c>
    </row>
    <row r="39" spans="2:9" x14ac:dyDescent="0.15">
      <c r="B39" s="33"/>
      <c r="C39" s="33"/>
    </row>
  </sheetData>
  <mergeCells count="2">
    <mergeCell ref="B8:H8"/>
    <mergeCell ref="E13:F13"/>
  </mergeCells>
  <printOptions horizontalCentered="1"/>
  <pageMargins left="0.98425196850393704" right="0.98425196850393704" top="1.3779527559055118" bottom="0.98425196850393704" header="0.39370078740157483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DFC3B-DE8D-46ED-A5A0-991169C2530C}">
  <dimension ref="A3:J57"/>
  <sheetViews>
    <sheetView view="pageBreakPreview" topLeftCell="A4" zoomScaleNormal="100" zoomScaleSheetLayoutView="100" workbookViewId="0">
      <selection activeCell="G24" sqref="G24"/>
    </sheetView>
  </sheetViews>
  <sheetFormatPr baseColWidth="10" defaultRowHeight="12.75" x14ac:dyDescent="0.2"/>
  <cols>
    <col min="1" max="1" width="8.28515625" style="34" customWidth="1"/>
    <col min="2" max="2" width="6.42578125" style="34" customWidth="1"/>
    <col min="3" max="3" width="47.28515625" style="34" customWidth="1"/>
    <col min="4" max="4" width="17.7109375" style="34" customWidth="1"/>
    <col min="5" max="5" width="16.42578125" style="34" customWidth="1"/>
    <col min="6" max="6" width="21.85546875" style="34" customWidth="1"/>
    <col min="7" max="7" width="28.140625" style="35" customWidth="1"/>
    <col min="8" max="8" width="22.85546875" style="34" customWidth="1"/>
    <col min="9" max="16384" width="11.42578125" style="34"/>
  </cols>
  <sheetData>
    <row r="3" spans="3:9" ht="29.25" x14ac:dyDescent="0.35">
      <c r="C3" s="6" t="s">
        <v>24</v>
      </c>
      <c r="D3" s="36"/>
      <c r="E3" s="37"/>
    </row>
    <row r="4" spans="3:9" ht="15" x14ac:dyDescent="0.2">
      <c r="D4" s="27"/>
    </row>
    <row r="5" spans="3:9" s="38" customFormat="1" ht="6" customHeight="1" x14ac:dyDescent="0.2">
      <c r="G5" s="39"/>
    </row>
    <row r="6" spans="3:9" s="38" customFormat="1" ht="30" customHeight="1" x14ac:dyDescent="0.25">
      <c r="C6" s="7" t="s">
        <v>25</v>
      </c>
      <c r="D6" s="8" t="s">
        <v>26</v>
      </c>
      <c r="E6" s="8" t="s">
        <v>7</v>
      </c>
      <c r="F6" s="8" t="s">
        <v>27</v>
      </c>
      <c r="G6" s="8" t="s">
        <v>28</v>
      </c>
      <c r="H6" s="10"/>
      <c r="I6" s="40" t="s">
        <v>29</v>
      </c>
    </row>
    <row r="7" spans="3:9" s="38" customFormat="1" ht="19.149999999999999" customHeight="1" x14ac:dyDescent="0.25">
      <c r="C7" s="41" t="s">
        <v>30</v>
      </c>
      <c r="D7" s="42">
        <v>5</v>
      </c>
      <c r="E7" s="43">
        <v>32453.26</v>
      </c>
      <c r="F7" s="44">
        <f>+D7*E7</f>
        <v>162266.29999999999</v>
      </c>
      <c r="G7" s="45"/>
      <c r="H7" s="45"/>
      <c r="I7" s="46" t="s">
        <v>31</v>
      </c>
    </row>
    <row r="8" spans="3:9" s="38" customFormat="1" ht="19.149999999999999" customHeight="1" x14ac:dyDescent="0.25">
      <c r="C8" s="47" t="s">
        <v>32</v>
      </c>
      <c r="D8" s="16">
        <v>1</v>
      </c>
      <c r="E8" s="17">
        <v>31194.66</v>
      </c>
      <c r="F8" s="48">
        <f>+D8*E8</f>
        <v>31194.66</v>
      </c>
      <c r="G8" s="49"/>
      <c r="H8" s="49"/>
      <c r="I8" s="50" t="s">
        <v>31</v>
      </c>
    </row>
    <row r="9" spans="3:9" s="38" customFormat="1" ht="19.149999999999999" customHeight="1" x14ac:dyDescent="0.25">
      <c r="C9" s="47" t="s">
        <v>33</v>
      </c>
      <c r="D9" s="16">
        <v>2</v>
      </c>
      <c r="E9" s="17">
        <v>29939.98</v>
      </c>
      <c r="F9" s="48">
        <f t="shared" ref="F9:F31" si="0">+D9*E9</f>
        <v>59879.96</v>
      </c>
      <c r="G9" s="49"/>
      <c r="H9" s="49"/>
      <c r="I9" s="50" t="s">
        <v>31</v>
      </c>
    </row>
    <row r="10" spans="3:9" s="38" customFormat="1" ht="19.149999999999999" customHeight="1" x14ac:dyDescent="0.25">
      <c r="C10" s="47" t="s">
        <v>34</v>
      </c>
      <c r="D10" s="16">
        <v>6</v>
      </c>
      <c r="E10" s="17">
        <v>29178.38</v>
      </c>
      <c r="F10" s="48">
        <f t="shared" si="0"/>
        <v>175070.28</v>
      </c>
      <c r="G10" s="49"/>
      <c r="H10" s="49"/>
      <c r="I10" s="50" t="s">
        <v>31</v>
      </c>
    </row>
    <row r="11" spans="3:9" s="38" customFormat="1" ht="19.149999999999999" customHeight="1" x14ac:dyDescent="0.25">
      <c r="C11" s="47" t="s">
        <v>35</v>
      </c>
      <c r="D11" s="16">
        <v>9</v>
      </c>
      <c r="E11" s="17">
        <v>28337.4</v>
      </c>
      <c r="F11" s="48">
        <f t="shared" si="0"/>
        <v>255036.6</v>
      </c>
      <c r="G11" s="49"/>
      <c r="H11" s="49"/>
      <c r="I11" s="50" t="s">
        <v>31</v>
      </c>
    </row>
    <row r="12" spans="3:9" s="38" customFormat="1" ht="19.149999999999999" customHeight="1" x14ac:dyDescent="0.25">
      <c r="C12" s="47" t="s">
        <v>36</v>
      </c>
      <c r="D12" s="16">
        <v>14</v>
      </c>
      <c r="E12" s="17">
        <v>27642.58</v>
      </c>
      <c r="F12" s="48">
        <f t="shared" si="0"/>
        <v>386996.12</v>
      </c>
      <c r="G12" s="49"/>
      <c r="H12" s="49"/>
      <c r="I12" s="50" t="s">
        <v>31</v>
      </c>
    </row>
    <row r="13" spans="3:9" s="38" customFormat="1" ht="19.149999999999999" customHeight="1" x14ac:dyDescent="0.25">
      <c r="C13" s="47" t="s">
        <v>37</v>
      </c>
      <c r="D13" s="16">
        <v>16</v>
      </c>
      <c r="E13" s="17">
        <v>26796.84</v>
      </c>
      <c r="F13" s="48">
        <f t="shared" si="0"/>
        <v>428749.44</v>
      </c>
      <c r="G13" s="49"/>
      <c r="H13" s="49"/>
      <c r="I13" s="50" t="s">
        <v>31</v>
      </c>
    </row>
    <row r="14" spans="3:9" s="38" customFormat="1" ht="19.149999999999999" customHeight="1" x14ac:dyDescent="0.25">
      <c r="C14" s="47" t="s">
        <v>38</v>
      </c>
      <c r="D14" s="16">
        <v>13</v>
      </c>
      <c r="E14" s="17">
        <v>25951.24</v>
      </c>
      <c r="F14" s="48">
        <f t="shared" si="0"/>
        <v>337366.12</v>
      </c>
      <c r="G14" s="49"/>
      <c r="H14" s="49"/>
      <c r="I14" s="50" t="s">
        <v>31</v>
      </c>
    </row>
    <row r="15" spans="3:9" s="38" customFormat="1" ht="19.149999999999999" customHeight="1" x14ac:dyDescent="0.25">
      <c r="C15" s="47" t="s">
        <v>39</v>
      </c>
      <c r="D15" s="16">
        <v>13</v>
      </c>
      <c r="E15" s="17">
        <v>25105.360000000001</v>
      </c>
      <c r="F15" s="48">
        <f t="shared" si="0"/>
        <v>326369.68</v>
      </c>
      <c r="G15" s="49"/>
      <c r="H15" s="49"/>
      <c r="I15" s="50" t="s">
        <v>31</v>
      </c>
    </row>
    <row r="16" spans="3:9" s="38" customFormat="1" ht="19.149999999999999" customHeight="1" x14ac:dyDescent="0.25">
      <c r="C16" s="47" t="s">
        <v>40</v>
      </c>
      <c r="D16" s="16">
        <v>8</v>
      </c>
      <c r="E16" s="17">
        <v>24411.8</v>
      </c>
      <c r="F16" s="48">
        <f t="shared" si="0"/>
        <v>195294.4</v>
      </c>
      <c r="G16" s="49"/>
      <c r="H16" s="49"/>
      <c r="I16" s="50" t="s">
        <v>31</v>
      </c>
    </row>
    <row r="17" spans="3:9" s="38" customFormat="1" ht="19.149999999999999" customHeight="1" x14ac:dyDescent="0.25">
      <c r="C17" s="47" t="s">
        <v>41</v>
      </c>
      <c r="D17" s="16">
        <v>34</v>
      </c>
      <c r="E17" s="17">
        <v>24387.58</v>
      </c>
      <c r="F17" s="48">
        <f t="shared" si="0"/>
        <v>829177.72000000009</v>
      </c>
      <c r="G17" s="49"/>
      <c r="H17" s="49"/>
      <c r="I17" s="50" t="s">
        <v>31</v>
      </c>
    </row>
    <row r="18" spans="3:9" s="38" customFormat="1" ht="19.149999999999999" customHeight="1" x14ac:dyDescent="0.25">
      <c r="C18" s="47" t="s">
        <v>42</v>
      </c>
      <c r="D18" s="16">
        <v>12</v>
      </c>
      <c r="E18" s="17">
        <v>23787.119999999999</v>
      </c>
      <c r="F18" s="48">
        <f t="shared" si="0"/>
        <v>285445.44</v>
      </c>
      <c r="G18" s="49"/>
      <c r="H18" s="49"/>
      <c r="I18" s="50" t="s">
        <v>31</v>
      </c>
    </row>
    <row r="19" spans="3:9" s="38" customFormat="1" ht="19.149999999999999" customHeight="1" x14ac:dyDescent="0.25">
      <c r="C19" s="47" t="s">
        <v>43</v>
      </c>
      <c r="D19" s="16">
        <v>7</v>
      </c>
      <c r="E19" s="17">
        <v>22927.66</v>
      </c>
      <c r="F19" s="48">
        <f t="shared" si="0"/>
        <v>160493.62</v>
      </c>
      <c r="G19" s="49"/>
      <c r="H19" s="49"/>
      <c r="I19" s="50" t="s">
        <v>31</v>
      </c>
    </row>
    <row r="20" spans="3:9" s="38" customFormat="1" ht="19.149999999999999" customHeight="1" x14ac:dyDescent="0.25">
      <c r="C20" s="47" t="s">
        <v>44</v>
      </c>
      <c r="D20" s="16">
        <v>3</v>
      </c>
      <c r="E20" s="17">
        <v>22067.78</v>
      </c>
      <c r="F20" s="48">
        <f t="shared" si="0"/>
        <v>66203.34</v>
      </c>
      <c r="G20" s="49"/>
      <c r="H20" s="49"/>
      <c r="I20" s="50" t="s">
        <v>31</v>
      </c>
    </row>
    <row r="21" spans="3:9" s="38" customFormat="1" ht="19.149999999999999" customHeight="1" x14ac:dyDescent="0.25">
      <c r="C21" s="47" t="s">
        <v>45</v>
      </c>
      <c r="D21" s="16">
        <v>1</v>
      </c>
      <c r="E21" s="17">
        <v>21208.880000000001</v>
      </c>
      <c r="F21" s="48">
        <f t="shared" si="0"/>
        <v>21208.880000000001</v>
      </c>
      <c r="G21" s="49"/>
      <c r="H21" s="49"/>
      <c r="I21" s="50" t="s">
        <v>31</v>
      </c>
    </row>
    <row r="22" spans="3:9" s="38" customFormat="1" ht="19.149999999999999" customHeight="1" x14ac:dyDescent="0.25">
      <c r="C22" s="47" t="s">
        <v>46</v>
      </c>
      <c r="D22" s="16">
        <v>3</v>
      </c>
      <c r="E22" s="17">
        <v>20689.759999999998</v>
      </c>
      <c r="F22" s="48">
        <f t="shared" si="0"/>
        <v>62069.279999999999</v>
      </c>
      <c r="G22" s="49"/>
      <c r="H22" s="49"/>
      <c r="I22" s="50" t="s">
        <v>31</v>
      </c>
    </row>
    <row r="23" spans="3:9" s="38" customFormat="1" ht="19.149999999999999" customHeight="1" x14ac:dyDescent="0.25">
      <c r="C23" s="47" t="s">
        <v>47</v>
      </c>
      <c r="D23" s="16">
        <v>1</v>
      </c>
      <c r="E23" s="17">
        <v>20255.759999999998</v>
      </c>
      <c r="F23" s="48">
        <f t="shared" si="0"/>
        <v>20255.759999999998</v>
      </c>
      <c r="G23" s="49"/>
      <c r="H23" s="49"/>
      <c r="I23" s="50" t="s">
        <v>31</v>
      </c>
    </row>
    <row r="24" spans="3:9" s="38" customFormat="1" ht="19.149999999999999" customHeight="1" x14ac:dyDescent="0.25">
      <c r="C24" s="47" t="s">
        <v>48</v>
      </c>
      <c r="D24" s="16">
        <v>2</v>
      </c>
      <c r="E24" s="17">
        <v>19821.759999999998</v>
      </c>
      <c r="F24" s="48">
        <f t="shared" si="0"/>
        <v>39643.519999999997</v>
      </c>
      <c r="G24" s="49"/>
      <c r="H24" s="49"/>
      <c r="I24" s="50" t="s">
        <v>31</v>
      </c>
    </row>
    <row r="25" spans="3:9" s="38" customFormat="1" ht="19.149999999999999" customHeight="1" x14ac:dyDescent="0.25">
      <c r="C25" s="47" t="s">
        <v>49</v>
      </c>
      <c r="D25" s="16">
        <v>5</v>
      </c>
      <c r="E25" s="17">
        <v>19387.060000000001</v>
      </c>
      <c r="F25" s="48">
        <f t="shared" si="0"/>
        <v>96935.3</v>
      </c>
      <c r="G25" s="49"/>
      <c r="H25" s="49"/>
      <c r="I25" s="50" t="s">
        <v>31</v>
      </c>
    </row>
    <row r="26" spans="3:9" s="38" customFormat="1" ht="19.149999999999999" customHeight="1" x14ac:dyDescent="0.25">
      <c r="C26" s="47" t="s">
        <v>50</v>
      </c>
      <c r="D26" s="16">
        <v>7</v>
      </c>
      <c r="E26" s="17">
        <v>18953.34</v>
      </c>
      <c r="F26" s="48">
        <f t="shared" si="0"/>
        <v>132673.38</v>
      </c>
      <c r="G26" s="49"/>
      <c r="H26" s="49"/>
      <c r="I26" s="50" t="s">
        <v>31</v>
      </c>
    </row>
    <row r="27" spans="3:9" s="38" customFormat="1" ht="19.149999999999999" customHeight="1" x14ac:dyDescent="0.25">
      <c r="C27" s="47" t="s">
        <v>51</v>
      </c>
      <c r="D27" s="16">
        <v>12</v>
      </c>
      <c r="E27" s="17">
        <v>18806.34</v>
      </c>
      <c r="F27" s="48">
        <f t="shared" si="0"/>
        <v>225676.08000000002</v>
      </c>
      <c r="G27" s="49"/>
      <c r="H27" s="49"/>
      <c r="I27" s="50" t="s">
        <v>31</v>
      </c>
    </row>
    <row r="28" spans="3:9" s="38" customFormat="1" ht="19.149999999999999" customHeight="1" x14ac:dyDescent="0.25">
      <c r="C28" s="47" t="s">
        <v>52</v>
      </c>
      <c r="D28" s="16">
        <v>8</v>
      </c>
      <c r="E28" s="17">
        <v>18365.900000000001</v>
      </c>
      <c r="F28" s="48">
        <f t="shared" si="0"/>
        <v>146927.20000000001</v>
      </c>
      <c r="G28" s="49"/>
      <c r="H28" s="49"/>
      <c r="I28" s="50" t="s">
        <v>31</v>
      </c>
    </row>
    <row r="29" spans="3:9" s="38" customFormat="1" ht="19.149999999999999" customHeight="1" x14ac:dyDescent="0.25">
      <c r="C29" s="47" t="s">
        <v>53</v>
      </c>
      <c r="D29" s="16">
        <v>7</v>
      </c>
      <c r="E29" s="17">
        <v>17924.759999999998</v>
      </c>
      <c r="F29" s="48">
        <f t="shared" si="0"/>
        <v>125473.31999999999</v>
      </c>
      <c r="G29" s="49"/>
      <c r="H29" s="49"/>
      <c r="I29" s="50" t="s">
        <v>31</v>
      </c>
    </row>
    <row r="30" spans="3:9" s="38" customFormat="1" ht="19.149999999999999" customHeight="1" x14ac:dyDescent="0.25">
      <c r="C30" s="47" t="s">
        <v>54</v>
      </c>
      <c r="D30" s="16">
        <v>15</v>
      </c>
      <c r="E30" s="17">
        <v>17483.62</v>
      </c>
      <c r="F30" s="48">
        <f t="shared" si="0"/>
        <v>262254.3</v>
      </c>
      <c r="G30" s="49"/>
      <c r="H30" s="49"/>
      <c r="I30" s="50" t="s">
        <v>31</v>
      </c>
    </row>
    <row r="31" spans="3:9" s="38" customFormat="1" ht="19.149999999999999" customHeight="1" x14ac:dyDescent="0.25">
      <c r="C31" s="47" t="s">
        <v>55</v>
      </c>
      <c r="D31" s="16">
        <v>19</v>
      </c>
      <c r="E31" s="17">
        <v>16935.8</v>
      </c>
      <c r="F31" s="48">
        <f t="shared" si="0"/>
        <v>321780.2</v>
      </c>
      <c r="G31" s="49"/>
      <c r="H31" s="49"/>
      <c r="I31" s="50" t="s">
        <v>31</v>
      </c>
    </row>
    <row r="32" spans="3:9" s="38" customFormat="1" ht="19.149999999999999" customHeight="1" x14ac:dyDescent="0.25">
      <c r="C32" s="51" t="s">
        <v>56</v>
      </c>
      <c r="D32" s="52"/>
      <c r="E32" s="53"/>
      <c r="F32" s="54">
        <v>17000</v>
      </c>
      <c r="G32" s="55"/>
      <c r="H32" s="55"/>
      <c r="I32" s="56" t="s">
        <v>31</v>
      </c>
    </row>
    <row r="33" spans="1:10" s="38" customFormat="1" ht="28.15" customHeight="1" x14ac:dyDescent="0.25">
      <c r="B33" s="57"/>
      <c r="C33" s="58" t="s">
        <v>57</v>
      </c>
      <c r="D33" s="59"/>
      <c r="E33" s="60"/>
      <c r="F33" s="60"/>
      <c r="G33" s="60"/>
      <c r="H33" s="60"/>
      <c r="I33" s="61"/>
      <c r="J33" s="62"/>
    </row>
    <row r="34" spans="1:10" s="38" customFormat="1" ht="19.149999999999999" customHeight="1" x14ac:dyDescent="0.25">
      <c r="B34" s="57"/>
      <c r="C34" s="14" t="s">
        <v>58</v>
      </c>
      <c r="D34" s="63"/>
      <c r="E34" s="17"/>
      <c r="F34" s="48">
        <v>720000</v>
      </c>
      <c r="G34" s="48"/>
      <c r="H34" s="49"/>
      <c r="I34" s="18" t="s">
        <v>31</v>
      </c>
    </row>
    <row r="35" spans="1:10" s="38" customFormat="1" ht="19.149999999999999" customHeight="1" x14ac:dyDescent="0.25">
      <c r="B35" s="57"/>
      <c r="C35" s="14" t="s">
        <v>59</v>
      </c>
      <c r="D35" s="63"/>
      <c r="E35" s="17"/>
      <c r="F35" s="48"/>
      <c r="G35" s="48">
        <v>215000</v>
      </c>
      <c r="H35" s="49"/>
      <c r="I35" s="18" t="s">
        <v>60</v>
      </c>
    </row>
    <row r="36" spans="1:10" s="38" customFormat="1" ht="19.149999999999999" customHeight="1" x14ac:dyDescent="0.25">
      <c r="B36" s="57"/>
      <c r="C36" s="14" t="s">
        <v>61</v>
      </c>
      <c r="D36" s="63"/>
      <c r="E36" s="17"/>
      <c r="F36" s="48"/>
      <c r="G36" s="48">
        <v>18000</v>
      </c>
      <c r="H36" s="49"/>
      <c r="I36" s="18" t="s">
        <v>60</v>
      </c>
    </row>
    <row r="37" spans="1:10" s="38" customFormat="1" ht="19.149999999999999" customHeight="1" x14ac:dyDescent="0.25">
      <c r="B37" s="57"/>
      <c r="C37" s="14" t="s">
        <v>62</v>
      </c>
      <c r="D37" s="63"/>
      <c r="E37" s="17"/>
      <c r="F37" s="48"/>
      <c r="G37" s="48">
        <v>120000</v>
      </c>
      <c r="H37" s="49"/>
      <c r="I37" s="18" t="s">
        <v>60</v>
      </c>
    </row>
    <row r="38" spans="1:10" s="38" customFormat="1" ht="19.149999999999999" customHeight="1" x14ac:dyDescent="0.25">
      <c r="B38" s="57"/>
      <c r="C38" s="14" t="s">
        <v>63</v>
      </c>
      <c r="D38" s="63"/>
      <c r="E38" s="17"/>
      <c r="F38" s="48"/>
      <c r="G38" s="48">
        <v>145000</v>
      </c>
      <c r="H38" s="49"/>
      <c r="I38" s="18" t="s">
        <v>60</v>
      </c>
    </row>
    <row r="39" spans="1:10" s="38" customFormat="1" ht="19.149999999999999" customHeight="1" x14ac:dyDescent="0.25">
      <c r="B39" s="57"/>
      <c r="C39" s="14" t="s">
        <v>64</v>
      </c>
      <c r="D39" s="63"/>
      <c r="E39" s="17"/>
      <c r="F39" s="48"/>
      <c r="G39" s="48">
        <v>7000</v>
      </c>
      <c r="H39" s="49"/>
      <c r="I39" s="18" t="s">
        <v>60</v>
      </c>
    </row>
    <row r="40" spans="1:10" s="38" customFormat="1" ht="19.149999999999999" customHeight="1" x14ac:dyDescent="0.25">
      <c r="B40" s="57"/>
      <c r="C40" s="14" t="s">
        <v>65</v>
      </c>
      <c r="D40" s="63"/>
      <c r="E40" s="17"/>
      <c r="F40" s="48"/>
      <c r="G40" s="48">
        <v>2000</v>
      </c>
      <c r="H40" s="49"/>
      <c r="I40" s="18" t="s">
        <v>60</v>
      </c>
    </row>
    <row r="41" spans="1:10" s="38" customFormat="1" ht="19.149999999999999" customHeight="1" x14ac:dyDescent="0.25">
      <c r="B41" s="57"/>
      <c r="C41" s="14" t="s">
        <v>66</v>
      </c>
      <c r="D41" s="63"/>
      <c r="E41" s="17"/>
      <c r="F41" s="48"/>
      <c r="G41" s="48">
        <v>4000</v>
      </c>
      <c r="H41" s="49"/>
      <c r="I41" s="18" t="s">
        <v>60</v>
      </c>
    </row>
    <row r="42" spans="1:10" s="38" customFormat="1" ht="19.149999999999999" customHeight="1" x14ac:dyDescent="0.25">
      <c r="B42" s="57"/>
      <c r="C42" s="14" t="s">
        <v>67</v>
      </c>
      <c r="D42" s="63"/>
      <c r="E42" s="17"/>
      <c r="F42" s="48"/>
      <c r="G42" s="48">
        <v>185000</v>
      </c>
      <c r="H42" s="49"/>
      <c r="I42" s="18" t="s">
        <v>60</v>
      </c>
    </row>
    <row r="43" spans="1:10" s="38" customFormat="1" ht="19.149999999999999" customHeight="1" x14ac:dyDescent="0.25">
      <c r="B43" s="57"/>
      <c r="C43" s="14" t="s">
        <v>68</v>
      </c>
      <c r="D43" s="63"/>
      <c r="E43" s="17"/>
      <c r="F43" s="48"/>
      <c r="G43" s="48">
        <v>38000</v>
      </c>
      <c r="H43" s="49"/>
      <c r="I43" s="18" t="s">
        <v>60</v>
      </c>
    </row>
    <row r="44" spans="1:10" s="38" customFormat="1" ht="19.149999999999999" customHeight="1" x14ac:dyDescent="0.25">
      <c r="B44" s="57"/>
      <c r="C44" s="14" t="s">
        <v>69</v>
      </c>
      <c r="D44" s="63"/>
      <c r="E44" s="17"/>
      <c r="F44" s="48"/>
      <c r="G44" s="48">
        <v>41000</v>
      </c>
      <c r="H44" s="49"/>
      <c r="I44" s="18" t="s">
        <v>60</v>
      </c>
    </row>
    <row r="45" spans="1:10" s="38" customFormat="1" ht="19.149999999999999" customHeight="1" thickBot="1" x14ac:dyDescent="0.3">
      <c r="B45" s="57"/>
      <c r="C45" s="14" t="s">
        <v>70</v>
      </c>
      <c r="D45" s="63"/>
      <c r="E45" s="17"/>
      <c r="F45" s="48">
        <v>148320</v>
      </c>
      <c r="G45" s="48">
        <v>19375</v>
      </c>
      <c r="H45" s="49"/>
      <c r="I45" s="18" t="s">
        <v>71</v>
      </c>
    </row>
    <row r="46" spans="1:10" s="38" customFormat="1" ht="30" customHeight="1" x14ac:dyDescent="0.25">
      <c r="A46" s="34"/>
      <c r="C46" s="19" t="s">
        <v>8</v>
      </c>
      <c r="D46" s="21">
        <f>SUM(D7:D44)</f>
        <v>223</v>
      </c>
      <c r="E46" s="22"/>
      <c r="F46" s="22">
        <f>SUM(F7:F45)</f>
        <v>6039760.8999999994</v>
      </c>
      <c r="G46" s="22">
        <f>SUM(G7:G45)</f>
        <v>794375</v>
      </c>
      <c r="H46" s="22">
        <f>SUM(F46:G46)</f>
        <v>6834135.8999999994</v>
      </c>
      <c r="I46" s="23"/>
    </row>
    <row r="47" spans="1:10" s="38" customFormat="1" ht="20.100000000000001" customHeight="1" thickBot="1" x14ac:dyDescent="0.3">
      <c r="A47" s="34"/>
      <c r="C47" s="64" t="s">
        <v>72</v>
      </c>
      <c r="D47" s="63">
        <v>3</v>
      </c>
      <c r="E47" s="17"/>
      <c r="F47" s="48"/>
      <c r="G47" s="48"/>
      <c r="H47" s="49">
        <v>180000</v>
      </c>
      <c r="I47" s="18" t="s">
        <v>73</v>
      </c>
    </row>
    <row r="48" spans="1:10" s="38" customFormat="1" ht="29.25" customHeight="1" x14ac:dyDescent="0.25">
      <c r="A48" s="34"/>
      <c r="C48" s="19" t="s">
        <v>74</v>
      </c>
      <c r="D48" s="21">
        <f>SUM(D46:D47)</f>
        <v>226</v>
      </c>
      <c r="E48" s="22"/>
      <c r="F48" s="22">
        <f>SUM(F46:F47)</f>
        <v>6039760.8999999994</v>
      </c>
      <c r="G48" s="22">
        <f>SUM(G46:G47)</f>
        <v>794375</v>
      </c>
      <c r="H48" s="22">
        <f>SUM(H46:H47)</f>
        <v>7014135.8999999994</v>
      </c>
      <c r="I48" s="65"/>
    </row>
    <row r="49" spans="1:9" s="38" customFormat="1" ht="14.25" x14ac:dyDescent="0.2">
      <c r="A49" s="34"/>
      <c r="C49" s="1" t="s">
        <v>75</v>
      </c>
      <c r="H49" s="66"/>
    </row>
    <row r="50" spans="1:9" ht="22.5" customHeight="1" x14ac:dyDescent="0.2">
      <c r="A50" s="67"/>
      <c r="B50" s="68"/>
      <c r="F50" s="69"/>
      <c r="I50" s="33"/>
    </row>
    <row r="51" spans="1:9" ht="15" customHeight="1" x14ac:dyDescent="0.2"/>
    <row r="52" spans="1:9" ht="66.95" customHeight="1" x14ac:dyDescent="0.2">
      <c r="F52" s="70">
        <f>+F46-6081108.5</f>
        <v>-41347.600000000559</v>
      </c>
    </row>
    <row r="53" spans="1:9" x14ac:dyDescent="0.2">
      <c r="F53" s="70">
        <f>+F46-5774813.16</f>
        <v>264947.73999999929</v>
      </c>
    </row>
    <row r="54" spans="1:9" ht="24.95" customHeight="1" x14ac:dyDescent="0.2"/>
    <row r="55" spans="1:9" ht="27.75" customHeight="1" x14ac:dyDescent="0.2">
      <c r="A55" s="71"/>
    </row>
    <row r="56" spans="1:9" ht="5.25" customHeight="1" x14ac:dyDescent="0.2"/>
    <row r="57" spans="1:9" ht="20.100000000000001" customHeight="1" x14ac:dyDescent="0.2"/>
  </sheetData>
  <pageMargins left="0.98425196850393704" right="0.98425196850393704" top="1.3779527559055118" bottom="0.98425196850393704" header="7.874015748031496E-2" footer="0.19685039370078741"/>
  <pageSetup paperSize="9" scale="70" fitToHeight="2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PAS FUNCIONARIO</vt:lpstr>
      <vt:lpstr>P. Lab.</vt:lpstr>
      <vt:lpstr>'P. Lab.'!Print_Area</vt:lpstr>
      <vt:lpstr>'PAS FUNCIONARIO'!Print_Area</vt:lpstr>
      <vt:lpstr>'P. Lab.'!Print_Titles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2023-03-03T12:08:27Z</dcterms:created>
  <dcterms:modified xsi:type="dcterms:W3CDTF">2023-03-03T12:08:34Z</dcterms:modified>
</cp:coreProperties>
</file>