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Seccion presupuestos\MEMORIAS DE LIQUIDACION\Memoria Liquidación 2020\"/>
    </mc:Choice>
  </mc:AlternateContent>
  <bookViews>
    <workbookView xWindow="240" yWindow="45" windowWidth="28920" windowHeight="18120" tabRatio="719"/>
  </bookViews>
  <sheets>
    <sheet name="c15 Balance" sheetId="5" r:id="rId1"/>
  </sheets>
  <definedNames>
    <definedName name="_xlnm.Print_Area" localSheetId="0">'c15 Balance'!$A$1:$R$46</definedName>
    <definedName name="Print_Area" localSheetId="0">'c15 Balance'!$A$3:$P$46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8" i="5" l="1"/>
  <c r="R33" i="5"/>
  <c r="R25" i="5"/>
  <c r="R16" i="5"/>
  <c r="R7" i="5"/>
  <c r="R46" i="5" l="1"/>
  <c r="R23" i="5"/>
  <c r="Q38" i="5"/>
  <c r="Q33" i="5"/>
  <c r="Q25" i="5"/>
  <c r="Q16" i="5"/>
  <c r="Q23" i="5" s="1"/>
  <c r="Q7" i="5"/>
  <c r="Q46" i="5" l="1"/>
  <c r="P38" i="5"/>
  <c r="P33" i="5"/>
  <c r="P25" i="5"/>
  <c r="P16" i="5"/>
  <c r="P7" i="5"/>
  <c r="P23" i="5" l="1"/>
  <c r="P46" i="5"/>
  <c r="O38" i="5"/>
  <c r="O7" i="5"/>
  <c r="O16" i="5"/>
  <c r="O25" i="5"/>
  <c r="O33" i="5"/>
  <c r="O23" i="5" l="1"/>
  <c r="O46" i="5"/>
  <c r="N7" i="5"/>
  <c r="N16" i="5"/>
  <c r="N23" i="5" s="1"/>
  <c r="N25" i="5"/>
  <c r="N33" i="5"/>
  <c r="N38" i="5"/>
  <c r="N46" i="5" l="1"/>
  <c r="M7" i="5"/>
  <c r="M16" i="5"/>
  <c r="M23" i="5" s="1"/>
  <c r="M25" i="5"/>
  <c r="M33" i="5"/>
  <c r="M38" i="5"/>
  <c r="M46" i="5" l="1"/>
  <c r="L7" i="5"/>
  <c r="L16" i="5"/>
  <c r="L25" i="5"/>
  <c r="L33" i="5"/>
  <c r="L38" i="5"/>
  <c r="K7" i="5"/>
  <c r="K16" i="5"/>
  <c r="K25" i="5"/>
  <c r="K33" i="5"/>
  <c r="K38" i="5"/>
  <c r="J38" i="5"/>
  <c r="J33" i="5"/>
  <c r="J25" i="5"/>
  <c r="J16" i="5"/>
  <c r="J7" i="5"/>
  <c r="I28" i="5"/>
  <c r="I25" i="5" s="1"/>
  <c r="I38" i="5"/>
  <c r="I33" i="5"/>
  <c r="I16" i="5"/>
  <c r="I7" i="5"/>
  <c r="H7" i="5"/>
  <c r="H16" i="5"/>
  <c r="H23" i="5" s="1"/>
  <c r="H25" i="5"/>
  <c r="H46" i="5" s="1"/>
  <c r="H33" i="5"/>
  <c r="H38" i="5"/>
  <c r="G38" i="5"/>
  <c r="G33" i="5"/>
  <c r="G25" i="5"/>
  <c r="G16" i="5"/>
  <c r="G7" i="5"/>
  <c r="G23" i="5" s="1"/>
  <c r="F25" i="5"/>
  <c r="F46" i="5" s="1"/>
  <c r="F33" i="5"/>
  <c r="F38" i="5"/>
  <c r="F7" i="5"/>
  <c r="F16" i="5"/>
  <c r="E25" i="5"/>
  <c r="E33" i="5"/>
  <c r="E38" i="5"/>
  <c r="E46" i="5" s="1"/>
  <c r="E7" i="5"/>
  <c r="E16" i="5"/>
  <c r="E23" i="5" s="1"/>
  <c r="D33" i="5"/>
  <c r="D25" i="5"/>
  <c r="D46" i="5" s="1"/>
  <c r="D38" i="5"/>
  <c r="D7" i="5"/>
  <c r="D16" i="5"/>
  <c r="D23" i="5" l="1"/>
  <c r="F23" i="5"/>
  <c r="G46" i="5"/>
  <c r="I23" i="5"/>
  <c r="L46" i="5"/>
  <c r="L23" i="5"/>
  <c r="I46" i="5"/>
  <c r="K46" i="5"/>
  <c r="K23" i="5"/>
  <c r="J46" i="5"/>
  <c r="J23" i="5"/>
</calcChain>
</file>

<file path=xl/sharedStrings.xml><?xml version="1.0" encoding="utf-8"?>
<sst xmlns="http://schemas.openxmlformats.org/spreadsheetml/2006/main" count="63" uniqueCount="42">
  <si>
    <t>I.</t>
  </si>
  <si>
    <t>II.</t>
  </si>
  <si>
    <t>III.</t>
  </si>
  <si>
    <t>IV.</t>
  </si>
  <si>
    <t>BALANCE</t>
  </si>
  <si>
    <t>A)</t>
  </si>
  <si>
    <t>INMOVILIZADO</t>
  </si>
  <si>
    <t>FONDOS PROPIOS</t>
  </si>
  <si>
    <t>Inversiones destinadas al uso general</t>
  </si>
  <si>
    <t>Patrimonio</t>
  </si>
  <si>
    <t>Inmovilizaciones inmateriales</t>
  </si>
  <si>
    <t>Reservas</t>
  </si>
  <si>
    <t>Inmovilizaciones materiales</t>
  </si>
  <si>
    <t>Resultados de ejercicios anteriores</t>
  </si>
  <si>
    <t>Inversiones gestionadas</t>
  </si>
  <si>
    <t>Resultados del ejercicio</t>
  </si>
  <si>
    <t>V.</t>
  </si>
  <si>
    <t>Inversiones financieras permanentes</t>
  </si>
  <si>
    <t>B)</t>
  </si>
  <si>
    <t>PROVISIONES PARA RIESGOS Y GASTOS</t>
  </si>
  <si>
    <t>GASTOS A DISTRIBUIR EN VARIOS EJERCICIOS</t>
  </si>
  <si>
    <t>C)</t>
  </si>
  <si>
    <t>ACREEDORES A LARGO PLAZO</t>
  </si>
  <si>
    <t>ACTIVO CIRCULANTE</t>
  </si>
  <si>
    <t>Emisiones de obligaciones y otros valores negociables</t>
  </si>
  <si>
    <t>Existencias</t>
  </si>
  <si>
    <t>Otras deudas a largo plazo</t>
  </si>
  <si>
    <t>Deudores</t>
  </si>
  <si>
    <t>Desembolsos pendientes sobre acciones no exigidos</t>
  </si>
  <si>
    <t>Inversiones financieras temporales</t>
  </si>
  <si>
    <t>Tesorería</t>
  </si>
  <si>
    <t>D)</t>
  </si>
  <si>
    <t>ACREEDORES A CORTO PLAZO</t>
  </si>
  <si>
    <t>Ajustes por periodificación</t>
  </si>
  <si>
    <t>Deudas con entidades de crédito</t>
  </si>
  <si>
    <t>Acreedores</t>
  </si>
  <si>
    <t>E)</t>
  </si>
  <si>
    <t>PROVISIONES PARA RIESGOS Y GASTOS A CORTO  PLAZO</t>
  </si>
  <si>
    <t xml:space="preserve"> TOTAL ACTIVO </t>
  </si>
  <si>
    <t xml:space="preserve"> TOTAL PASIVO</t>
  </si>
  <si>
    <t xml:space="preserve"> CUADRO   Nº 15</t>
  </si>
  <si>
    <t>EVOLUCIÓN BALANCE DE SITUACIÓN (2016-2020)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</si>
</sst>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\ \ ;\(#,##0\)\ \ ;\_\_\_\ \ \ "/>
    <numFmt numFmtId="165" formatCode="#,##0\ ;\(#,##0\);\_\_\_\ "/>
    <numFmt numFmtId="166" formatCode="_-* #,##0.00\ [$€]_-;\-* #,##0.00\ [$€]_-;_-* &quot;-&quot;??\ [$€]_-;_-@_-"/>
  </numFmts>
  <fonts count="39" x14ac:knownFonts="1">
    <font>
      <sz val="10"/>
      <name val="Arial"/>
    </font>
    <font>
      <sz val="10"/>
      <name val="Arial"/>
      <family val="2"/>
    </font>
    <font>
      <sz val="8"/>
      <name val="Helv"/>
    </font>
    <font>
      <b/>
      <sz val="8"/>
      <name val="Helv"/>
    </font>
    <font>
      <b/>
      <sz val="14"/>
      <color indexed="45"/>
      <name val="Calibri"/>
      <family val="2"/>
    </font>
    <font>
      <sz val="11"/>
      <name val="Calibri"/>
      <family val="2"/>
    </font>
    <font>
      <b/>
      <sz val="10"/>
      <color indexed="21"/>
      <name val="Verdana"/>
      <family val="2"/>
    </font>
    <font>
      <sz val="9"/>
      <color indexed="8"/>
      <name val="Verdana"/>
      <family val="2"/>
    </font>
    <font>
      <b/>
      <sz val="9"/>
      <color indexed="21"/>
      <name val="Verdana"/>
      <family val="2"/>
    </font>
    <font>
      <b/>
      <sz val="12"/>
      <color indexed="60"/>
      <name val="Calibri"/>
      <family val="2"/>
    </font>
    <font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3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.5"/>
      <name val="Calibri"/>
      <family val="2"/>
    </font>
    <font>
      <sz val="10.5"/>
      <name val="Calibri"/>
      <family val="2"/>
    </font>
    <font>
      <u/>
      <sz val="10.5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34"/>
      </patternFill>
    </fill>
    <fill>
      <patternFill patternType="solid">
        <fgColor indexed="14"/>
        <bgColor indexed="64"/>
      </patternFill>
    </fill>
    <fill>
      <patternFill patternType="solid">
        <fgColor indexed="54"/>
      </patternFill>
    </fill>
    <fill>
      <patternFill patternType="solid">
        <fgColor indexed="42"/>
      </patternFill>
    </fill>
    <fill>
      <patternFill patternType="solid">
        <fgColor indexed="23"/>
      </patternFill>
    </fill>
    <fill>
      <patternFill patternType="solid">
        <fgColor indexed="21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3"/>
      </patternFill>
    </fill>
  </fills>
  <borders count="14">
    <border>
      <left/>
      <right/>
      <top/>
      <bottom/>
      <diagonal/>
    </border>
    <border>
      <left style="thin">
        <color indexed="21"/>
      </left>
      <right style="thin">
        <color indexed="21"/>
      </right>
      <top/>
      <bottom/>
      <diagonal/>
    </border>
    <border>
      <left/>
      <right/>
      <top/>
      <bottom style="thin">
        <color indexed="21"/>
      </bottom>
      <diagonal/>
    </border>
    <border>
      <left/>
      <right/>
      <top style="thin">
        <color indexed="21"/>
      </top>
      <bottom/>
      <diagonal/>
    </border>
    <border>
      <left/>
      <right/>
      <top style="thin">
        <color indexed="45"/>
      </top>
      <bottom style="thin">
        <color indexed="45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14"/>
      </bottom>
      <diagonal/>
    </border>
    <border>
      <left/>
      <right/>
      <top/>
      <bottom style="medium">
        <color indexed="14"/>
      </bottom>
      <diagonal/>
    </border>
    <border>
      <left/>
      <right/>
      <top style="thin">
        <color indexed="21"/>
      </top>
      <bottom style="double">
        <color indexed="21"/>
      </bottom>
      <diagonal/>
    </border>
  </borders>
  <cellStyleXfs count="60">
    <xf numFmtId="0" fontId="0" fillId="0" borderId="0"/>
    <xf numFmtId="3" fontId="4" fillId="0" borderId="0" applyNumberFormat="0">
      <alignment horizontal="center" vertical="center"/>
    </xf>
    <xf numFmtId="3" fontId="5" fillId="0" borderId="1" applyNumberFormat="0" applyFill="0" applyBorder="0" applyProtection="0">
      <alignment horizontal="left" vertical="center"/>
    </xf>
    <xf numFmtId="0" fontId="6" fillId="0" borderId="2" applyNumberFormat="0">
      <alignment horizontal="center" wrapText="1"/>
    </xf>
    <xf numFmtId="4" fontId="7" fillId="0" borderId="0">
      <alignment horizontal="right"/>
    </xf>
    <xf numFmtId="3" fontId="7" fillId="0" borderId="0">
      <alignment horizontal="right"/>
    </xf>
    <xf numFmtId="4" fontId="8" fillId="0" borderId="3" applyNumberFormat="0" applyAlignment="0">
      <alignment horizontal="right"/>
    </xf>
    <xf numFmtId="0" fontId="7" fillId="0" borderId="0"/>
    <xf numFmtId="3" fontId="9" fillId="2" borderId="1" applyNumberFormat="0">
      <alignment horizontal="center" vertical="center"/>
    </xf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3" fontId="5" fillId="0" borderId="0" applyNumberFormat="0">
      <alignment horizontal="center" vertical="center"/>
    </xf>
    <xf numFmtId="3" fontId="5" fillId="0" borderId="0">
      <alignment horizontal="right" vertical="center"/>
    </xf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4" applyNumberFormat="0" applyAlignment="0">
      <alignment horizontal="center" vertical="center"/>
    </xf>
    <xf numFmtId="0" fontId="11" fillId="2" borderId="5" applyNumberFormat="0" applyAlignment="0">
      <alignment horizontal="center" vertical="center"/>
    </xf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6" borderId="6" applyNumberFormat="0" applyAlignment="0" applyProtection="0"/>
    <xf numFmtId="0" fontId="15" fillId="13" borderId="7" applyNumberFormat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6" applyNumberFormat="0" applyAlignment="0" applyProtection="0"/>
    <xf numFmtId="166" fontId="1" fillId="0" borderId="0" applyFont="0" applyFill="0" applyBorder="0" applyAlignment="0" applyProtection="0"/>
    <xf numFmtId="0" fontId="19" fillId="19" borderId="0" applyNumberFormat="0" applyBorder="0" applyAlignment="0" applyProtection="0"/>
    <xf numFmtId="0" fontId="20" fillId="8" borderId="0" applyNumberFormat="0" applyBorder="0" applyAlignment="0" applyProtection="0"/>
    <xf numFmtId="0" fontId="2" fillId="0" borderId="0"/>
    <xf numFmtId="0" fontId="3" fillId="0" borderId="0"/>
    <xf numFmtId="0" fontId="21" fillId="5" borderId="6" applyNumberFormat="0" applyFont="0" applyAlignment="0" applyProtection="0"/>
    <xf numFmtId="0" fontId="22" fillId="6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17" fillId="0" borderId="12" applyNumberFormat="0" applyFill="0" applyAlignment="0" applyProtection="0"/>
    <xf numFmtId="0" fontId="28" fillId="0" borderId="13" applyNumberFormat="0" applyFill="0" applyAlignment="0" applyProtection="0"/>
    <xf numFmtId="0" fontId="1" fillId="0" borderId="0" applyNumberFormat="0" applyFont="0" applyBorder="0" applyAlignment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42">
    <xf numFmtId="0" fontId="0" fillId="0" borderId="0" xfId="0"/>
    <xf numFmtId="0" fontId="29" fillId="0" borderId="0" xfId="47" applyFont="1" applyBorder="1"/>
    <xf numFmtId="164" fontId="30" fillId="0" borderId="0" xfId="47" applyNumberFormat="1" applyFont="1" applyBorder="1"/>
    <xf numFmtId="164" fontId="31" fillId="0" borderId="0" xfId="47" quotePrefix="1" applyNumberFormat="1" applyFont="1" applyBorder="1" applyAlignment="1">
      <alignment horizontal="centerContinuous"/>
    </xf>
    <xf numFmtId="0" fontId="30" fillId="0" borderId="0" xfId="47" applyFont="1" applyBorder="1"/>
    <xf numFmtId="49" fontId="29" fillId="0" borderId="0" xfId="47" applyNumberFormat="1" applyFont="1" applyBorder="1"/>
    <xf numFmtId="49" fontId="29" fillId="0" borderId="0" xfId="47" applyNumberFormat="1" applyFont="1" applyBorder="1" applyAlignment="1">
      <alignment horizontal="right"/>
    </xf>
    <xf numFmtId="49" fontId="34" fillId="0" borderId="0" xfId="47" applyNumberFormat="1" applyFont="1" applyBorder="1" applyAlignment="1">
      <alignment horizontal="left"/>
    </xf>
    <xf numFmtId="49" fontId="35" fillId="0" borderId="0" xfId="47" applyNumberFormat="1" applyFont="1" applyBorder="1" applyAlignment="1">
      <alignment horizontal="left"/>
    </xf>
    <xf numFmtId="49" fontId="36" fillId="0" borderId="0" xfId="47" applyNumberFormat="1" applyFont="1" applyBorder="1" applyAlignment="1">
      <alignment horizontal="center"/>
    </xf>
    <xf numFmtId="165" fontId="36" fillId="0" borderId="0" xfId="47" applyNumberFormat="1" applyFont="1" applyBorder="1" applyAlignment="1"/>
    <xf numFmtId="0" fontId="36" fillId="0" borderId="0" xfId="47" applyFont="1" applyBorder="1"/>
    <xf numFmtId="49" fontId="37" fillId="0" borderId="0" xfId="47" applyNumberFormat="1" applyFont="1" applyBorder="1"/>
    <xf numFmtId="49" fontId="37" fillId="0" borderId="0" xfId="47" applyNumberFormat="1" applyFont="1" applyBorder="1" applyAlignment="1">
      <alignment horizontal="right"/>
    </xf>
    <xf numFmtId="49" fontId="37" fillId="0" borderId="0" xfId="47" applyNumberFormat="1" applyFont="1" applyBorder="1" applyAlignment="1">
      <alignment horizontal="left"/>
    </xf>
    <xf numFmtId="165" fontId="36" fillId="0" borderId="0" xfId="47" applyNumberFormat="1" applyFont="1" applyBorder="1"/>
    <xf numFmtId="165" fontId="37" fillId="0" borderId="0" xfId="47" applyNumberFormat="1" applyFont="1" applyBorder="1" applyAlignment="1"/>
    <xf numFmtId="3" fontId="36" fillId="0" borderId="0" xfId="47" applyNumberFormat="1" applyFont="1" applyBorder="1"/>
    <xf numFmtId="3" fontId="37" fillId="0" borderId="0" xfId="47" applyNumberFormat="1" applyFont="1" applyBorder="1"/>
    <xf numFmtId="165" fontId="37" fillId="0" borderId="0" xfId="47" applyNumberFormat="1" applyFont="1" applyBorder="1"/>
    <xf numFmtId="49" fontId="36" fillId="0" borderId="0" xfId="47" applyNumberFormat="1" applyFont="1" applyBorder="1" applyAlignment="1">
      <alignment horizontal="right"/>
    </xf>
    <xf numFmtId="49" fontId="36" fillId="0" borderId="0" xfId="47" applyNumberFormat="1" applyFont="1" applyBorder="1"/>
    <xf numFmtId="49" fontId="36" fillId="0" borderId="0" xfId="47" applyNumberFormat="1" applyFont="1" applyBorder="1" applyAlignment="1">
      <alignment horizontal="left"/>
    </xf>
    <xf numFmtId="3" fontId="36" fillId="0" borderId="0" xfId="47" applyNumberFormat="1" applyFont="1" applyBorder="1" applyAlignment="1"/>
    <xf numFmtId="49" fontId="9" fillId="2" borderId="0" xfId="8" applyNumberFormat="1" applyFont="1" applyBorder="1">
      <alignment horizontal="center" vertical="center"/>
    </xf>
    <xf numFmtId="49" fontId="9" fillId="2" borderId="0" xfId="8" applyNumberFormat="1" applyFont="1" applyBorder="1" applyAlignment="1">
      <alignment horizontal="right" vertical="center"/>
    </xf>
    <xf numFmtId="49" fontId="9" fillId="2" borderId="0" xfId="8" applyNumberFormat="1" applyFont="1" applyBorder="1" applyAlignment="1">
      <alignment horizontal="left" vertical="center"/>
    </xf>
    <xf numFmtId="1" fontId="9" fillId="2" borderId="0" xfId="8" quotePrefix="1" applyNumberFormat="1" applyFont="1" applyBorder="1" applyAlignment="1">
      <alignment horizontal="right" vertical="center"/>
    </xf>
    <xf numFmtId="0" fontId="36" fillId="0" borderId="0" xfId="47" applyFont="1" applyBorder="1" applyAlignment="1">
      <alignment vertical="center"/>
    </xf>
    <xf numFmtId="49" fontId="9" fillId="2" borderId="0" xfId="24" quotePrefix="1" applyNumberFormat="1" applyFont="1" applyBorder="1" applyAlignment="1">
      <alignment horizontal="left" vertical="center"/>
    </xf>
    <xf numFmtId="49" fontId="9" fillId="2" borderId="0" xfId="24" quotePrefix="1" applyNumberFormat="1" applyFont="1" applyBorder="1" applyAlignment="1">
      <alignment horizontal="right" vertical="center"/>
    </xf>
    <xf numFmtId="49" fontId="38" fillId="2" borderId="0" xfId="24" quotePrefix="1" applyNumberFormat="1" applyFont="1" applyBorder="1" applyAlignment="1">
      <alignment horizontal="left" vertical="center"/>
    </xf>
    <xf numFmtId="3" fontId="38" fillId="2" borderId="0" xfId="24" applyNumberFormat="1" applyFont="1" applyBorder="1" applyAlignment="1">
      <alignment vertical="center"/>
    </xf>
    <xf numFmtId="49" fontId="37" fillId="0" borderId="0" xfId="47" quotePrefix="1" applyNumberFormat="1" applyFont="1" applyBorder="1" applyAlignment="1">
      <alignment horizontal="left" vertical="center"/>
    </xf>
    <xf numFmtId="49" fontId="37" fillId="0" borderId="0" xfId="47" quotePrefix="1" applyNumberFormat="1" applyFont="1" applyBorder="1" applyAlignment="1">
      <alignment horizontal="right" vertical="center"/>
    </xf>
    <xf numFmtId="49" fontId="36" fillId="0" borderId="0" xfId="47" quotePrefix="1" applyNumberFormat="1" applyFont="1" applyBorder="1" applyAlignment="1">
      <alignment horizontal="left" vertical="center"/>
    </xf>
    <xf numFmtId="3" fontId="36" fillId="0" borderId="0" xfId="47" applyNumberFormat="1" applyFont="1" applyBorder="1" applyAlignment="1">
      <alignment horizontal="right"/>
    </xf>
    <xf numFmtId="49" fontId="9" fillId="2" borderId="0" xfId="24" applyNumberFormat="1" applyFont="1" applyBorder="1" applyAlignment="1">
      <alignment horizontal="right" vertical="center"/>
    </xf>
    <xf numFmtId="3" fontId="38" fillId="2" borderId="0" xfId="24" quotePrefix="1" applyNumberFormat="1" applyFont="1" applyBorder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49" fontId="30" fillId="0" borderId="0" xfId="46" applyNumberFormat="1" applyFont="1" applyBorder="1" applyAlignment="1">
      <alignment horizontal="right"/>
    </xf>
    <xf numFmtId="49" fontId="36" fillId="0" borderId="0" xfId="47" applyNumberFormat="1" applyFont="1" applyBorder="1" applyAlignment="1">
      <alignment horizontal="left"/>
    </xf>
  </cellXfs>
  <cellStyles count="60">
    <cellStyle name="0.Título" xfId="1"/>
    <cellStyle name="1.Centrado Vertical" xfId="2"/>
    <cellStyle name="1-cabecera" xfId="3"/>
    <cellStyle name="1-numeros con 2 decimales" xfId="4"/>
    <cellStyle name="1-numeros sin decimales" xfId="5"/>
    <cellStyle name="1-pie" xfId="6"/>
    <cellStyle name="1-texto normal" xfId="7"/>
    <cellStyle name="2.Cabecera" xfId="8"/>
    <cellStyle name="20% - Énfasis1" xfId="9" builtinId="30" customBuiltin="1"/>
    <cellStyle name="20% - Énfasis2" xfId="10" builtinId="34" customBuiltin="1"/>
    <cellStyle name="20% - Énfasis3" xfId="11" builtinId="38" customBuiltin="1"/>
    <cellStyle name="20% - Énfasis4" xfId="12" builtinId="42" customBuiltin="1"/>
    <cellStyle name="20% - Énfasis5" xfId="13" builtinId="46" customBuiltin="1"/>
    <cellStyle name="20% - Énfasis6" xfId="14" builtinId="50" customBuiltin="1"/>
    <cellStyle name="3.Columna centrada" xfId="15"/>
    <cellStyle name="4.Columna importes" xfId="16"/>
    <cellStyle name="40% - Énfasis1" xfId="17" builtinId="31" customBuiltin="1"/>
    <cellStyle name="40% - Énfasis2" xfId="18" builtinId="35" customBuiltin="1"/>
    <cellStyle name="40% - Énfasis3" xfId="19" builtinId="39" customBuiltin="1"/>
    <cellStyle name="40% - Énfasis4" xfId="20" builtinId="43" customBuiltin="1"/>
    <cellStyle name="40% - Énfasis5" xfId="21" builtinId="47" customBuiltin="1"/>
    <cellStyle name="40% - Énfasis6" xfId="22" builtinId="51" customBuiltin="1"/>
    <cellStyle name="5.Subtotal" xfId="23"/>
    <cellStyle name="6.Total" xfId="24"/>
    <cellStyle name="60% - Énfasis1" xfId="25" builtinId="32" customBuiltin="1"/>
    <cellStyle name="60% - Énfasis2" xfId="26" builtinId="36" customBuiltin="1"/>
    <cellStyle name="60% - Énfasis3" xfId="27" builtinId="40" customBuiltin="1"/>
    <cellStyle name="60% - Énfasis4" xfId="28" builtinId="44" customBuiltin="1"/>
    <cellStyle name="60% - Énfasis5" xfId="29" builtinId="48" customBuiltin="1"/>
    <cellStyle name="60% - Énfasis6" xfId="30" builtinId="52" customBuiltin="1"/>
    <cellStyle name="Bueno" xfId="31" builtinId="26" customBuiltin="1"/>
    <cellStyle name="Cálculo" xfId="32" builtinId="22" customBuiltin="1"/>
    <cellStyle name="Celda de comprobación" xfId="33" builtinId="23" customBuiltin="1"/>
    <cellStyle name="Celda vinculada" xfId="34" builtinId="24" customBuiltin="1"/>
    <cellStyle name="Encabezado 1" xfId="53" builtinId="16" customBuiltin="1"/>
    <cellStyle name="Encabezado 4" xfId="35" builtinId="19" customBuiltin="1"/>
    <cellStyle name="Énfasis1" xfId="36" builtinId="29" customBuiltin="1"/>
    <cellStyle name="Énfasis2" xfId="37" builtinId="33" customBuiltin="1"/>
    <cellStyle name="Énfasis3" xfId="38" builtinId="37" customBuiltin="1"/>
    <cellStyle name="Énfasis4" xfId="39" builtinId="41" customBuiltin="1"/>
    <cellStyle name="Énfasis5" xfId="40" builtinId="45" customBuiltin="1"/>
    <cellStyle name="Énfasis6" xfId="41" builtinId="49" customBuiltin="1"/>
    <cellStyle name="Entrada" xfId="42" builtinId="20" customBuiltin="1"/>
    <cellStyle name="Euro" xfId="43"/>
    <cellStyle name="Hipervínculo" xfId="58" builtinId="8" hidden="1"/>
    <cellStyle name="Hipervínculo visitado" xfId="59" builtinId="9" hidden="1"/>
    <cellStyle name="Incorrecto" xfId="44" builtinId="27" customBuiltin="1"/>
    <cellStyle name="Neutral" xfId="45" builtinId="28" customBuiltin="1"/>
    <cellStyle name="Normal" xfId="0" builtinId="0"/>
    <cellStyle name="Normal_II-2-1" xfId="46"/>
    <cellStyle name="Normal_II-7" xfId="47"/>
    <cellStyle name="Notas" xfId="48" builtinId="10" customBuiltin="1"/>
    <cellStyle name="Salida" xfId="49" builtinId="21" customBuiltin="1"/>
    <cellStyle name="Texto de advertencia" xfId="50" builtinId="11" customBuiltin="1"/>
    <cellStyle name="Texto explicativo" xfId="51" builtinId="53" customBuiltin="1"/>
    <cellStyle name="Título" xfId="52" builtinId="15" customBuiltin="1"/>
    <cellStyle name="Título 2" xfId="54" builtinId="17" customBuiltin="1"/>
    <cellStyle name="Título 3" xfId="55" builtinId="18" customBuiltin="1"/>
    <cellStyle name="Total" xfId="56" builtinId="25" customBuiltin="1"/>
    <cellStyle name="ufg60" xfId="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AEAEA"/>
      <rgbColor rgb="00A3BDD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4F81B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R46"/>
  <sheetViews>
    <sheetView tabSelected="1" view="pageBreakPreview" zoomScale="125" zoomScaleNormal="125" zoomScaleSheetLayoutView="125" zoomScalePageLayoutView="125" workbookViewId="0">
      <selection activeCell="P2" sqref="P2"/>
    </sheetView>
  </sheetViews>
  <sheetFormatPr baseColWidth="10" defaultColWidth="11.42578125" defaultRowHeight="14.25" x14ac:dyDescent="0.25"/>
  <cols>
    <col min="1" max="1" width="3.7109375" style="5" customWidth="1"/>
    <col min="2" max="2" width="3.140625" style="6" customWidth="1"/>
    <col min="3" max="3" width="60.7109375" style="8" customWidth="1"/>
    <col min="4" max="13" width="20.7109375" style="1" hidden="1" customWidth="1"/>
    <col min="14" max="18" width="20.7109375" style="1" customWidth="1"/>
    <col min="19" max="16384" width="11.42578125" style="1"/>
  </cols>
  <sheetData>
    <row r="1" spans="1:18" x14ac:dyDescent="0.25">
      <c r="C1" s="7"/>
      <c r="D1" s="3"/>
      <c r="E1" s="3"/>
      <c r="F1" s="3"/>
    </row>
    <row r="2" spans="1:18" ht="18" customHeight="1" x14ac:dyDescent="0.25"/>
    <row r="3" spans="1:18" ht="18.75" x14ac:dyDescent="0.25">
      <c r="A3" s="39" t="s">
        <v>40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8.75" x14ac:dyDescent="0.25">
      <c r="A4" s="39" t="s">
        <v>41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x14ac:dyDescent="0.25">
      <c r="A5" s="40"/>
      <c r="B5" s="40"/>
      <c r="C5" s="40"/>
      <c r="D5" s="2"/>
      <c r="E5" s="2"/>
      <c r="F5" s="2"/>
      <c r="G5" s="4"/>
    </row>
    <row r="6" spans="1:18" s="28" customFormat="1" ht="24.95" customHeight="1" x14ac:dyDescent="0.2">
      <c r="A6" s="24"/>
      <c r="B6" s="25"/>
      <c r="C6" s="26" t="s">
        <v>4</v>
      </c>
      <c r="D6" s="27">
        <v>2006</v>
      </c>
      <c r="E6" s="27">
        <v>2007</v>
      </c>
      <c r="F6" s="27">
        <v>2008</v>
      </c>
      <c r="G6" s="27">
        <v>2009</v>
      </c>
      <c r="H6" s="27">
        <v>2010</v>
      </c>
      <c r="I6" s="27">
        <v>2011</v>
      </c>
      <c r="J6" s="27">
        <v>2012</v>
      </c>
      <c r="K6" s="27">
        <v>2013</v>
      </c>
      <c r="L6" s="27">
        <v>2014</v>
      </c>
      <c r="M6" s="27">
        <v>2015</v>
      </c>
      <c r="N6" s="27">
        <v>2016</v>
      </c>
      <c r="O6" s="27">
        <v>2017</v>
      </c>
      <c r="P6" s="27">
        <v>2018</v>
      </c>
      <c r="Q6" s="27">
        <v>2019</v>
      </c>
      <c r="R6" s="27">
        <v>2020</v>
      </c>
    </row>
    <row r="7" spans="1:18" s="11" customFormat="1" ht="20.100000000000001" customHeight="1" x14ac:dyDescent="0.25">
      <c r="A7" s="9" t="s">
        <v>5</v>
      </c>
      <c r="B7" s="41" t="s">
        <v>6</v>
      </c>
      <c r="C7" s="41"/>
      <c r="D7" s="10">
        <f t="shared" ref="D7" si="0">SUM(D8:D12)</f>
        <v>141825137</v>
      </c>
      <c r="E7" s="10">
        <f t="shared" ref="E7:J7" si="1">SUM(E8:E12)</f>
        <v>143757382</v>
      </c>
      <c r="F7" s="10">
        <f t="shared" si="1"/>
        <v>144467041</v>
      </c>
      <c r="G7" s="10">
        <f t="shared" si="1"/>
        <v>142887407</v>
      </c>
      <c r="H7" s="10">
        <f t="shared" si="1"/>
        <v>151004646</v>
      </c>
      <c r="I7" s="10">
        <f t="shared" si="1"/>
        <v>158830876</v>
      </c>
      <c r="J7" s="10">
        <f t="shared" si="1"/>
        <v>159623610</v>
      </c>
      <c r="K7" s="10">
        <f t="shared" ref="K7:L7" si="2">SUM(K8:K12)</f>
        <v>153472308</v>
      </c>
      <c r="L7" s="10">
        <f t="shared" si="2"/>
        <v>148273750</v>
      </c>
      <c r="M7" s="10">
        <f t="shared" ref="M7:N7" si="3">SUM(M8:M12)</f>
        <v>141660022</v>
      </c>
      <c r="N7" s="10">
        <f t="shared" si="3"/>
        <v>135746761</v>
      </c>
      <c r="O7" s="10">
        <f t="shared" ref="O7:P7" si="4">SUM(O8:O12)</f>
        <v>133160199</v>
      </c>
      <c r="P7" s="10">
        <f t="shared" si="4"/>
        <v>130533436</v>
      </c>
      <c r="Q7" s="10">
        <f t="shared" ref="Q7:R7" si="5">SUM(Q8:Q12)</f>
        <v>127835923</v>
      </c>
      <c r="R7" s="10">
        <f t="shared" si="5"/>
        <v>126112597</v>
      </c>
    </row>
    <row r="8" spans="1:18" s="11" customFormat="1" ht="15.75" x14ac:dyDescent="0.25">
      <c r="A8" s="12"/>
      <c r="B8" s="13" t="s">
        <v>0</v>
      </c>
      <c r="C8" s="14" t="s">
        <v>8</v>
      </c>
      <c r="G8" s="1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s="11" customFormat="1" ht="15.75" x14ac:dyDescent="0.25">
      <c r="A9" s="12"/>
      <c r="B9" s="13" t="s">
        <v>1</v>
      </c>
      <c r="C9" s="14" t="s">
        <v>10</v>
      </c>
      <c r="G9" s="15"/>
      <c r="H9" s="15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s="11" customFormat="1" ht="15.75" x14ac:dyDescent="0.25">
      <c r="A10" s="12"/>
      <c r="B10" s="13" t="s">
        <v>2</v>
      </c>
      <c r="C10" s="14" t="s">
        <v>12</v>
      </c>
      <c r="D10" s="18">
        <v>141763336</v>
      </c>
      <c r="E10" s="18">
        <v>143695581</v>
      </c>
      <c r="F10" s="18">
        <v>144435240</v>
      </c>
      <c r="G10" s="19">
        <v>142835606</v>
      </c>
      <c r="H10" s="19">
        <v>150912846</v>
      </c>
      <c r="I10" s="18">
        <v>158739076</v>
      </c>
      <c r="J10" s="18">
        <v>159529368</v>
      </c>
      <c r="K10" s="18">
        <v>153378066</v>
      </c>
      <c r="L10" s="18">
        <v>148179508</v>
      </c>
      <c r="M10" s="18">
        <v>141657885</v>
      </c>
      <c r="N10" s="18">
        <v>135744624</v>
      </c>
      <c r="O10" s="18">
        <v>133158062</v>
      </c>
      <c r="P10" s="18">
        <v>130531299</v>
      </c>
      <c r="Q10" s="18">
        <v>127813753</v>
      </c>
      <c r="R10" s="18">
        <v>126090427</v>
      </c>
    </row>
    <row r="11" spans="1:18" s="11" customFormat="1" ht="15.75" x14ac:dyDescent="0.25">
      <c r="A11" s="12"/>
      <c r="B11" s="13" t="s">
        <v>3</v>
      </c>
      <c r="C11" s="14" t="s">
        <v>14</v>
      </c>
      <c r="D11" s="17"/>
      <c r="E11" s="17"/>
      <c r="F11" s="17"/>
      <c r="G11" s="15"/>
      <c r="H11" s="15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s="11" customFormat="1" ht="15.75" x14ac:dyDescent="0.25">
      <c r="A12" s="12"/>
      <c r="B12" s="13" t="s">
        <v>16</v>
      </c>
      <c r="C12" s="14" t="s">
        <v>17</v>
      </c>
      <c r="D12" s="18">
        <v>61801</v>
      </c>
      <c r="E12" s="18">
        <v>61801</v>
      </c>
      <c r="F12" s="18">
        <v>31801</v>
      </c>
      <c r="G12" s="19">
        <v>51801</v>
      </c>
      <c r="H12" s="19">
        <v>91800</v>
      </c>
      <c r="I12" s="18">
        <v>91800</v>
      </c>
      <c r="J12" s="18">
        <v>94242</v>
      </c>
      <c r="K12" s="18">
        <v>94242</v>
      </c>
      <c r="L12" s="18">
        <v>94242</v>
      </c>
      <c r="M12" s="18">
        <v>2137</v>
      </c>
      <c r="N12" s="18">
        <v>2137</v>
      </c>
      <c r="O12" s="18">
        <v>2137</v>
      </c>
      <c r="P12" s="18">
        <v>2137</v>
      </c>
      <c r="Q12" s="18">
        <v>22170</v>
      </c>
      <c r="R12" s="18">
        <v>22170</v>
      </c>
    </row>
    <row r="13" spans="1:18" s="11" customFormat="1" ht="15.75" x14ac:dyDescent="0.25">
      <c r="A13" s="12"/>
      <c r="B13" s="13"/>
      <c r="C13" s="14"/>
      <c r="D13" s="17"/>
      <c r="E13" s="17"/>
      <c r="F13" s="17"/>
      <c r="G13" s="15"/>
      <c r="H13" s="15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s="11" customFormat="1" ht="15.75" x14ac:dyDescent="0.25">
      <c r="A14" s="20" t="s">
        <v>18</v>
      </c>
      <c r="B14" s="41" t="s">
        <v>20</v>
      </c>
      <c r="C14" s="41"/>
      <c r="D14" s="17"/>
      <c r="E14" s="17"/>
      <c r="F14" s="17"/>
      <c r="G14" s="15"/>
      <c r="H14" s="15">
        <v>5221000</v>
      </c>
      <c r="I14" s="17">
        <v>4599000</v>
      </c>
      <c r="J14" s="17">
        <v>4007000</v>
      </c>
      <c r="K14" s="17">
        <v>3447000</v>
      </c>
      <c r="L14" s="17">
        <v>2921000</v>
      </c>
      <c r="M14" s="17">
        <v>2431000</v>
      </c>
      <c r="N14" s="17">
        <v>1978000</v>
      </c>
      <c r="O14" s="17">
        <v>1565000</v>
      </c>
      <c r="P14" s="17">
        <v>1194000</v>
      </c>
      <c r="Q14" s="17">
        <v>868000</v>
      </c>
      <c r="R14" s="17">
        <v>589000</v>
      </c>
    </row>
    <row r="15" spans="1:18" s="11" customFormat="1" ht="15.75" x14ac:dyDescent="0.25">
      <c r="A15" s="21"/>
      <c r="B15" s="20"/>
      <c r="C15" s="22"/>
      <c r="D15" s="17"/>
      <c r="E15" s="17"/>
      <c r="F15" s="17"/>
      <c r="G15" s="15"/>
      <c r="H15" s="15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s="11" customFormat="1" ht="15.75" x14ac:dyDescent="0.25">
      <c r="A16" s="20" t="s">
        <v>21</v>
      </c>
      <c r="B16" s="41" t="s">
        <v>23</v>
      </c>
      <c r="C16" s="41"/>
      <c r="D16" s="23">
        <f t="shared" ref="D16" si="6">SUM(D17:D21)</f>
        <v>43785816</v>
      </c>
      <c r="E16" s="23">
        <f t="shared" ref="E16:J16" si="7">SUM(E17:E21)</f>
        <v>56643118</v>
      </c>
      <c r="F16" s="23">
        <f t="shared" si="7"/>
        <v>65875331</v>
      </c>
      <c r="G16" s="23">
        <f t="shared" si="7"/>
        <v>69238937</v>
      </c>
      <c r="H16" s="23">
        <f t="shared" si="7"/>
        <v>77049924</v>
      </c>
      <c r="I16" s="23">
        <f t="shared" si="7"/>
        <v>66864471</v>
      </c>
      <c r="J16" s="23">
        <f t="shared" si="7"/>
        <v>45027146</v>
      </c>
      <c r="K16" s="23">
        <f t="shared" ref="K16:L16" si="8">SUM(K17:K21)</f>
        <v>37358149</v>
      </c>
      <c r="L16" s="23">
        <f t="shared" si="8"/>
        <v>30130655</v>
      </c>
      <c r="M16" s="23">
        <f t="shared" ref="M16:N16" si="9">SUM(M17:M21)</f>
        <v>31803799</v>
      </c>
      <c r="N16" s="23">
        <f t="shared" si="9"/>
        <v>29792981</v>
      </c>
      <c r="O16" s="23">
        <f t="shared" ref="O16:P16" si="10">SUM(O17:O21)</f>
        <v>31446934</v>
      </c>
      <c r="P16" s="23">
        <f t="shared" si="10"/>
        <v>31114204</v>
      </c>
      <c r="Q16" s="23">
        <f t="shared" ref="Q16:R16" si="11">SUM(Q17:Q21)</f>
        <v>34394362</v>
      </c>
      <c r="R16" s="23">
        <f t="shared" si="11"/>
        <v>35495962</v>
      </c>
    </row>
    <row r="17" spans="1:18" s="11" customFormat="1" ht="15.75" x14ac:dyDescent="0.25">
      <c r="A17" s="12"/>
      <c r="B17" s="13" t="s">
        <v>0</v>
      </c>
      <c r="C17" s="14" t="s">
        <v>25</v>
      </c>
      <c r="D17" s="17"/>
      <c r="E17" s="17"/>
      <c r="F17" s="17"/>
      <c r="G17" s="15"/>
      <c r="H17" s="15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s="11" customFormat="1" ht="15" customHeight="1" x14ac:dyDescent="0.25">
      <c r="A18" s="12"/>
      <c r="B18" s="13" t="s">
        <v>1</v>
      </c>
      <c r="C18" s="14" t="s">
        <v>27</v>
      </c>
      <c r="D18" s="18">
        <v>8114691</v>
      </c>
      <c r="E18" s="18">
        <v>6745866</v>
      </c>
      <c r="F18" s="18">
        <v>7502757</v>
      </c>
      <c r="G18" s="19">
        <v>5826049</v>
      </c>
      <c r="H18" s="19">
        <v>23703305</v>
      </c>
      <c r="I18" s="18">
        <v>26009830</v>
      </c>
      <c r="J18" s="18">
        <v>6603067</v>
      </c>
      <c r="K18" s="18">
        <v>8646216</v>
      </c>
      <c r="L18" s="18">
        <v>4321356</v>
      </c>
      <c r="M18" s="18">
        <v>5939659</v>
      </c>
      <c r="N18" s="18">
        <v>6872374</v>
      </c>
      <c r="O18" s="18">
        <v>6728990</v>
      </c>
      <c r="P18" s="18">
        <v>5857054</v>
      </c>
      <c r="Q18" s="18">
        <v>24848096</v>
      </c>
      <c r="R18" s="18">
        <v>23139166</v>
      </c>
    </row>
    <row r="19" spans="1:18" s="11" customFormat="1" ht="15.75" x14ac:dyDescent="0.25">
      <c r="A19" s="12"/>
      <c r="B19" s="13" t="s">
        <v>2</v>
      </c>
      <c r="C19" s="14" t="s">
        <v>29</v>
      </c>
      <c r="D19" s="18">
        <v>44425</v>
      </c>
      <c r="E19" s="18">
        <v>49254</v>
      </c>
      <c r="F19" s="18">
        <v>61004</v>
      </c>
      <c r="G19" s="19">
        <v>59123</v>
      </c>
      <c r="H19" s="19">
        <v>36164</v>
      </c>
      <c r="I19" s="18">
        <v>54050</v>
      </c>
      <c r="J19" s="18">
        <v>31220</v>
      </c>
      <c r="K19" s="18">
        <v>36449</v>
      </c>
      <c r="L19" s="18">
        <v>43195</v>
      </c>
      <c r="M19" s="18">
        <v>37699</v>
      </c>
      <c r="N19" s="18">
        <v>30848</v>
      </c>
      <c r="O19" s="18">
        <v>42654</v>
      </c>
      <c r="P19" s="18">
        <v>28024</v>
      </c>
      <c r="Q19" s="18">
        <v>29146</v>
      </c>
      <c r="R19" s="18">
        <v>26330</v>
      </c>
    </row>
    <row r="20" spans="1:18" s="11" customFormat="1" ht="15.75" x14ac:dyDescent="0.25">
      <c r="A20" s="12"/>
      <c r="B20" s="13" t="s">
        <v>3</v>
      </c>
      <c r="C20" s="14" t="s">
        <v>30</v>
      </c>
      <c r="D20" s="18">
        <v>35626700</v>
      </c>
      <c r="E20" s="18">
        <v>49847998</v>
      </c>
      <c r="F20" s="18">
        <v>58311570</v>
      </c>
      <c r="G20" s="19">
        <v>63353765</v>
      </c>
      <c r="H20" s="19">
        <v>53310455</v>
      </c>
      <c r="I20" s="18">
        <v>40800591</v>
      </c>
      <c r="J20" s="18">
        <v>38392859</v>
      </c>
      <c r="K20" s="18">
        <v>28675484</v>
      </c>
      <c r="L20" s="18">
        <v>25766104</v>
      </c>
      <c r="M20" s="18">
        <v>25826441</v>
      </c>
      <c r="N20" s="18">
        <v>22889759</v>
      </c>
      <c r="O20" s="18">
        <v>24675290</v>
      </c>
      <c r="P20" s="18">
        <v>25229126</v>
      </c>
      <c r="Q20" s="18">
        <v>9517120</v>
      </c>
      <c r="R20" s="18">
        <v>12330466</v>
      </c>
    </row>
    <row r="21" spans="1:18" s="11" customFormat="1" ht="15.75" x14ac:dyDescent="0.25">
      <c r="A21" s="12"/>
      <c r="B21" s="13" t="s">
        <v>16</v>
      </c>
      <c r="C21" s="14" t="s">
        <v>33</v>
      </c>
      <c r="D21" s="17"/>
      <c r="E21" s="17"/>
      <c r="F21" s="17"/>
      <c r="G21" s="15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s="11" customFormat="1" ht="15.75" x14ac:dyDescent="0.25">
      <c r="A22" s="12"/>
      <c r="B22" s="13"/>
      <c r="C22" s="14"/>
      <c r="D22" s="17"/>
      <c r="E22" s="17"/>
      <c r="F22" s="17"/>
      <c r="G22" s="15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s="11" customFormat="1" ht="30" customHeight="1" x14ac:dyDescent="0.25">
      <c r="A23" s="29"/>
      <c r="B23" s="30"/>
      <c r="C23" s="31" t="s">
        <v>38</v>
      </c>
      <c r="D23" s="32">
        <f t="shared" ref="D23" si="12">SUM(D7,D14,D16)</f>
        <v>185610953</v>
      </c>
      <c r="E23" s="32">
        <f t="shared" ref="E23:J23" si="13">SUM(E7,E14,E16)</f>
        <v>200400500</v>
      </c>
      <c r="F23" s="32">
        <f t="shared" si="13"/>
        <v>210342372</v>
      </c>
      <c r="G23" s="32">
        <f t="shared" si="13"/>
        <v>212126344</v>
      </c>
      <c r="H23" s="32">
        <f t="shared" si="13"/>
        <v>233275570</v>
      </c>
      <c r="I23" s="32">
        <f t="shared" si="13"/>
        <v>230294347</v>
      </c>
      <c r="J23" s="32">
        <f t="shared" si="13"/>
        <v>208657756</v>
      </c>
      <c r="K23" s="32">
        <f t="shared" ref="K23:L23" si="14">SUM(K7,K14,K16)</f>
        <v>194277457</v>
      </c>
      <c r="L23" s="32">
        <f t="shared" si="14"/>
        <v>181325405</v>
      </c>
      <c r="M23" s="32">
        <f t="shared" ref="M23:N23" si="15">SUM(M7,M14,M16)</f>
        <v>175894821</v>
      </c>
      <c r="N23" s="32">
        <f t="shared" si="15"/>
        <v>167517742</v>
      </c>
      <c r="O23" s="32">
        <f t="shared" ref="O23:P23" si="16">SUM(O7,O14,O16)</f>
        <v>166172133</v>
      </c>
      <c r="P23" s="32">
        <f t="shared" si="16"/>
        <v>162841640</v>
      </c>
      <c r="Q23" s="32">
        <f t="shared" ref="Q23:R23" si="17">SUM(Q7,Q14,Q16)</f>
        <v>163098285</v>
      </c>
      <c r="R23" s="32">
        <f t="shared" si="17"/>
        <v>162197559</v>
      </c>
    </row>
    <row r="24" spans="1:18" s="11" customFormat="1" ht="15.75" x14ac:dyDescent="0.25">
      <c r="A24" s="33"/>
      <c r="B24" s="34"/>
      <c r="C24" s="35"/>
      <c r="D24" s="17"/>
      <c r="E24" s="17"/>
      <c r="F24" s="17"/>
      <c r="G24" s="15"/>
      <c r="H24" s="15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 s="11" customFormat="1" ht="15.75" x14ac:dyDescent="0.25">
      <c r="A25" s="20" t="s">
        <v>5</v>
      </c>
      <c r="B25" s="41" t="s">
        <v>7</v>
      </c>
      <c r="C25" s="41"/>
      <c r="D25" s="23">
        <f t="shared" ref="D25" si="18">SUM(D26:D29)</f>
        <v>159049134</v>
      </c>
      <c r="E25" s="23">
        <f t="shared" ref="E25:J25" si="19">SUM(E26:E29)</f>
        <v>168680940</v>
      </c>
      <c r="F25" s="23">
        <f t="shared" si="19"/>
        <v>170312967</v>
      </c>
      <c r="G25" s="23">
        <f t="shared" si="19"/>
        <v>164896054</v>
      </c>
      <c r="H25" s="23">
        <f t="shared" si="19"/>
        <v>159855377</v>
      </c>
      <c r="I25" s="23">
        <f t="shared" si="19"/>
        <v>163573960</v>
      </c>
      <c r="J25" s="23">
        <f t="shared" si="19"/>
        <v>147446817</v>
      </c>
      <c r="K25" s="23">
        <f t="shared" ref="K25:L25" si="20">SUM(K26:K29)</f>
        <v>138061847</v>
      </c>
      <c r="L25" s="23">
        <f t="shared" si="20"/>
        <v>131444340</v>
      </c>
      <c r="M25" s="23">
        <f t="shared" ref="M25:N25" si="21">SUM(M26:M29)</f>
        <v>124696040</v>
      </c>
      <c r="N25" s="23">
        <f t="shared" si="21"/>
        <v>117520217</v>
      </c>
      <c r="O25" s="23">
        <f t="shared" ref="O25:P25" si="22">SUM(O26:O29)</f>
        <v>113951630</v>
      </c>
      <c r="P25" s="23">
        <f t="shared" si="22"/>
        <v>112802542</v>
      </c>
      <c r="Q25" s="23">
        <f t="shared" ref="Q25:R25" si="23">SUM(Q26:Q29)</f>
        <v>110251743</v>
      </c>
      <c r="R25" s="23">
        <f t="shared" si="23"/>
        <v>107538596</v>
      </c>
    </row>
    <row r="26" spans="1:18" s="11" customFormat="1" ht="15.75" x14ac:dyDescent="0.25">
      <c r="A26" s="13"/>
      <c r="B26" s="13" t="s">
        <v>0</v>
      </c>
      <c r="C26" s="14" t="s">
        <v>9</v>
      </c>
      <c r="D26" s="18">
        <v>140023759</v>
      </c>
      <c r="E26" s="18">
        <v>140023759</v>
      </c>
      <c r="F26" s="18">
        <v>140180278</v>
      </c>
      <c r="G26" s="19">
        <v>140206378</v>
      </c>
      <c r="H26" s="19">
        <v>140257792</v>
      </c>
      <c r="I26" s="18">
        <v>140286840</v>
      </c>
      <c r="J26" s="18">
        <v>140353346</v>
      </c>
      <c r="K26" s="18">
        <v>140353346</v>
      </c>
      <c r="L26" s="18">
        <v>140353346</v>
      </c>
      <c r="M26" s="18">
        <v>140353346</v>
      </c>
      <c r="N26" s="18">
        <v>140353346</v>
      </c>
      <c r="O26" s="18">
        <v>140353346</v>
      </c>
      <c r="P26" s="18">
        <v>140353346</v>
      </c>
      <c r="Q26" s="18">
        <v>140353346</v>
      </c>
      <c r="R26" s="18">
        <v>140353346</v>
      </c>
    </row>
    <row r="27" spans="1:18" s="11" customFormat="1" ht="15.75" x14ac:dyDescent="0.25">
      <c r="A27" s="13"/>
      <c r="B27" s="13" t="s">
        <v>1</v>
      </c>
      <c r="C27" s="14" t="s">
        <v>11</v>
      </c>
      <c r="D27" s="18"/>
      <c r="E27" s="18"/>
      <c r="F27" s="18"/>
      <c r="G27" s="19"/>
      <c r="H27" s="19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s="11" customFormat="1" ht="15.75" x14ac:dyDescent="0.25">
      <c r="A28" s="13"/>
      <c r="B28" s="13" t="s">
        <v>2</v>
      </c>
      <c r="C28" s="14" t="s">
        <v>13</v>
      </c>
      <c r="D28" s="18">
        <v>12575647</v>
      </c>
      <c r="E28" s="18">
        <v>19025375</v>
      </c>
      <c r="F28" s="18">
        <v>28657181</v>
      </c>
      <c r="G28" s="19">
        <v>30332321</v>
      </c>
      <c r="H28" s="19">
        <v>24689676</v>
      </c>
      <c r="I28" s="18">
        <f>33430194-13832609</f>
        <v>19597585</v>
      </c>
      <c r="J28" s="18">
        <v>23422149</v>
      </c>
      <c r="K28" s="18">
        <v>7093471</v>
      </c>
      <c r="L28" s="18">
        <v>-2291499</v>
      </c>
      <c r="M28" s="18">
        <v>-8909005</v>
      </c>
      <c r="N28" s="18">
        <v>-15657306</v>
      </c>
      <c r="O28" s="18">
        <v>-22833129</v>
      </c>
      <c r="P28" s="18">
        <v>-26401716</v>
      </c>
      <c r="Q28" s="18">
        <v>-27550804</v>
      </c>
      <c r="R28" s="18">
        <v>-30101603</v>
      </c>
    </row>
    <row r="29" spans="1:18" s="11" customFormat="1" ht="16.5" customHeight="1" x14ac:dyDescent="0.25">
      <c r="A29" s="13"/>
      <c r="B29" s="13" t="s">
        <v>3</v>
      </c>
      <c r="C29" s="14" t="s">
        <v>15</v>
      </c>
      <c r="D29" s="18">
        <v>6449728</v>
      </c>
      <c r="E29" s="18">
        <v>9631806</v>
      </c>
      <c r="F29" s="18">
        <v>1475508</v>
      </c>
      <c r="G29" s="19">
        <v>-5642645</v>
      </c>
      <c r="H29" s="19">
        <v>-5092091</v>
      </c>
      <c r="I29" s="18">
        <v>3689535</v>
      </c>
      <c r="J29" s="18">
        <v>-16328678</v>
      </c>
      <c r="K29" s="18">
        <v>-9384970</v>
      </c>
      <c r="L29" s="18">
        <v>-6617507</v>
      </c>
      <c r="M29" s="18">
        <v>-6748301</v>
      </c>
      <c r="N29" s="18">
        <v>-7175823</v>
      </c>
      <c r="O29" s="18">
        <v>-3568587</v>
      </c>
      <c r="P29" s="18">
        <v>-1149088</v>
      </c>
      <c r="Q29" s="18">
        <v>-2550799</v>
      </c>
      <c r="R29" s="18">
        <v>-2713147</v>
      </c>
    </row>
    <row r="30" spans="1:18" s="11" customFormat="1" ht="15.75" x14ac:dyDescent="0.25">
      <c r="A30" s="21"/>
      <c r="B30" s="20"/>
      <c r="C30" s="22"/>
      <c r="D30" s="17"/>
      <c r="E30" s="17"/>
      <c r="F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s="11" customFormat="1" ht="15.75" x14ac:dyDescent="0.25">
      <c r="A31" s="20" t="s">
        <v>18</v>
      </c>
      <c r="B31" s="41" t="s">
        <v>19</v>
      </c>
      <c r="C31" s="41"/>
      <c r="D31" s="17">
        <v>1074033</v>
      </c>
      <c r="E31" s="17">
        <v>1116269</v>
      </c>
      <c r="F31" s="17">
        <v>3849649</v>
      </c>
      <c r="G31" s="17">
        <v>6920394</v>
      </c>
      <c r="H31" s="17">
        <v>5951265</v>
      </c>
      <c r="I31" s="17">
        <v>5020002</v>
      </c>
      <c r="J31" s="17">
        <v>4254520</v>
      </c>
      <c r="K31" s="17">
        <v>4392950</v>
      </c>
      <c r="L31" s="17">
        <v>3615745</v>
      </c>
      <c r="M31" s="17">
        <v>2812512</v>
      </c>
      <c r="N31" s="17">
        <v>2663270</v>
      </c>
      <c r="O31" s="17">
        <v>2406022</v>
      </c>
      <c r="P31" s="17">
        <v>1918345</v>
      </c>
      <c r="Q31" s="17">
        <v>2050149</v>
      </c>
      <c r="R31" s="17">
        <v>2009250</v>
      </c>
    </row>
    <row r="32" spans="1:18" s="11" customFormat="1" ht="15.75" x14ac:dyDescent="0.25">
      <c r="A32" s="21"/>
      <c r="B32" s="20"/>
      <c r="C32" s="22"/>
      <c r="D32" s="17"/>
      <c r="E32" s="17"/>
      <c r="F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s="11" customFormat="1" ht="15.75" x14ac:dyDescent="0.25">
      <c r="A33" s="20" t="s">
        <v>21</v>
      </c>
      <c r="B33" s="41" t="s">
        <v>22</v>
      </c>
      <c r="C33" s="41"/>
      <c r="D33" s="10">
        <f t="shared" ref="D33" si="24">SUM(D34:D36)</f>
        <v>0</v>
      </c>
      <c r="E33" s="10">
        <f t="shared" ref="E33:J33" si="25">SUM(E34:E36)</f>
        <v>556434</v>
      </c>
      <c r="F33" s="10">
        <f t="shared" si="25"/>
        <v>500790</v>
      </c>
      <c r="G33" s="36">
        <f t="shared" si="25"/>
        <v>1398574</v>
      </c>
      <c r="H33" s="36">
        <f t="shared" si="25"/>
        <v>19695791</v>
      </c>
      <c r="I33" s="36">
        <f t="shared" si="25"/>
        <v>18633457</v>
      </c>
      <c r="J33" s="36">
        <f t="shared" si="25"/>
        <v>20682528</v>
      </c>
      <c r="K33" s="36">
        <f t="shared" ref="K33:L33" si="26">SUM(K34:K36)</f>
        <v>21196633</v>
      </c>
      <c r="L33" s="36">
        <f t="shared" si="26"/>
        <v>19584823</v>
      </c>
      <c r="M33" s="36">
        <f t="shared" ref="M33:N33" si="27">SUM(M34:M36)</f>
        <v>17803603</v>
      </c>
      <c r="N33" s="36">
        <f t="shared" si="27"/>
        <v>17894252</v>
      </c>
      <c r="O33" s="36">
        <f t="shared" ref="O33:P33" si="28">SUM(O34:O36)</f>
        <v>16370760</v>
      </c>
      <c r="P33" s="36">
        <f t="shared" si="28"/>
        <v>14125987</v>
      </c>
      <c r="Q33" s="36">
        <f t="shared" ref="Q33:R33" si="29">SUM(Q34:Q36)</f>
        <v>13441301</v>
      </c>
      <c r="R33" s="36">
        <f t="shared" si="29"/>
        <v>12137843</v>
      </c>
    </row>
    <row r="34" spans="1:18" s="11" customFormat="1" ht="15.75" x14ac:dyDescent="0.25">
      <c r="A34" s="13"/>
      <c r="B34" s="13" t="s">
        <v>0</v>
      </c>
      <c r="C34" s="14" t="s">
        <v>24</v>
      </c>
      <c r="D34" s="17"/>
      <c r="E34" s="17"/>
      <c r="F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 s="11" customFormat="1" ht="15.75" x14ac:dyDescent="0.25">
      <c r="A35" s="13"/>
      <c r="B35" s="13" t="s">
        <v>1</v>
      </c>
      <c r="C35" s="14" t="s">
        <v>26</v>
      </c>
      <c r="D35" s="17"/>
      <c r="E35" s="18">
        <v>556434</v>
      </c>
      <c r="F35" s="18">
        <v>500790</v>
      </c>
      <c r="G35" s="18">
        <v>1398574</v>
      </c>
      <c r="H35" s="18">
        <v>19695791</v>
      </c>
      <c r="I35" s="18">
        <v>18633457</v>
      </c>
      <c r="J35" s="18">
        <v>20682528</v>
      </c>
      <c r="K35" s="18">
        <v>21196633</v>
      </c>
      <c r="L35" s="18">
        <v>19584823</v>
      </c>
      <c r="M35" s="18">
        <v>17803603</v>
      </c>
      <c r="N35" s="18">
        <v>17894252</v>
      </c>
      <c r="O35" s="18">
        <v>16370760</v>
      </c>
      <c r="P35" s="18">
        <v>14125987</v>
      </c>
      <c r="Q35" s="18">
        <v>13441301</v>
      </c>
      <c r="R35" s="18">
        <v>12137843</v>
      </c>
    </row>
    <row r="36" spans="1:18" s="11" customFormat="1" ht="15.75" x14ac:dyDescent="0.25">
      <c r="A36" s="13"/>
      <c r="B36" s="13" t="s">
        <v>2</v>
      </c>
      <c r="C36" s="14" t="s">
        <v>28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 s="11" customFormat="1" ht="15.75" x14ac:dyDescent="0.25">
      <c r="A37" s="21"/>
      <c r="B37" s="20"/>
      <c r="C37" s="22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8" s="11" customFormat="1" ht="15.75" x14ac:dyDescent="0.25">
      <c r="A38" s="20" t="s">
        <v>31</v>
      </c>
      <c r="B38" s="41" t="s">
        <v>32</v>
      </c>
      <c r="C38" s="41"/>
      <c r="D38" s="23">
        <f t="shared" ref="D38" si="30">SUM(D39:D42)</f>
        <v>25487787</v>
      </c>
      <c r="E38" s="23">
        <f t="shared" ref="E38:J38" si="31">SUM(E39:E42)</f>
        <v>30046857</v>
      </c>
      <c r="F38" s="23">
        <f t="shared" si="31"/>
        <v>35678966</v>
      </c>
      <c r="G38" s="23">
        <f t="shared" si="31"/>
        <v>38911322</v>
      </c>
      <c r="H38" s="23">
        <f t="shared" si="31"/>
        <v>47773137</v>
      </c>
      <c r="I38" s="23">
        <f t="shared" si="31"/>
        <v>43066928</v>
      </c>
      <c r="J38" s="23">
        <f t="shared" si="31"/>
        <v>36273891</v>
      </c>
      <c r="K38" s="23">
        <f t="shared" ref="K38:L38" si="32">SUM(K39:K42)</f>
        <v>30626027</v>
      </c>
      <c r="L38" s="23">
        <f t="shared" si="32"/>
        <v>26680497</v>
      </c>
      <c r="M38" s="23">
        <f t="shared" ref="M38:O38" si="33">SUM(M39:M42)</f>
        <v>30582666</v>
      </c>
      <c r="N38" s="23">
        <f t="shared" si="33"/>
        <v>29440003</v>
      </c>
      <c r="O38" s="23">
        <f t="shared" si="33"/>
        <v>33443721</v>
      </c>
      <c r="P38" s="23">
        <f t="shared" ref="P38:Q38" si="34">SUM(P39:P42)</f>
        <v>33994766</v>
      </c>
      <c r="Q38" s="23">
        <f t="shared" si="34"/>
        <v>37355092</v>
      </c>
      <c r="R38" s="23">
        <f t="shared" ref="R38" si="35">SUM(R39:R42)</f>
        <v>40511870</v>
      </c>
    </row>
    <row r="39" spans="1:18" s="11" customFormat="1" ht="15.75" x14ac:dyDescent="0.25">
      <c r="A39" s="13"/>
      <c r="B39" s="13" t="s">
        <v>0</v>
      </c>
      <c r="C39" s="14" t="s">
        <v>24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18" s="11" customFormat="1" ht="15.75" x14ac:dyDescent="0.25">
      <c r="A40" s="13"/>
      <c r="B40" s="13" t="s">
        <v>1</v>
      </c>
      <c r="C40" s="14" t="s">
        <v>34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18" s="11" customFormat="1" ht="15.75" x14ac:dyDescent="0.25">
      <c r="A41" s="13"/>
      <c r="B41" s="13" t="s">
        <v>2</v>
      </c>
      <c r="C41" s="14" t="s">
        <v>35</v>
      </c>
      <c r="D41" s="18">
        <v>6710955</v>
      </c>
      <c r="E41" s="18">
        <v>9094524</v>
      </c>
      <c r="F41" s="18">
        <v>9757579</v>
      </c>
      <c r="G41" s="18">
        <v>8454579</v>
      </c>
      <c r="H41" s="18">
        <v>14282808</v>
      </c>
      <c r="I41" s="18">
        <v>17544703</v>
      </c>
      <c r="J41" s="18">
        <v>11343178</v>
      </c>
      <c r="K41" s="18">
        <v>9107513</v>
      </c>
      <c r="L41" s="18">
        <v>7476100</v>
      </c>
      <c r="M41" s="18">
        <v>9660074</v>
      </c>
      <c r="N41" s="18">
        <v>9204509</v>
      </c>
      <c r="O41" s="18">
        <v>11437610</v>
      </c>
      <c r="P41" s="18">
        <v>13026542</v>
      </c>
      <c r="Q41" s="18">
        <v>13375982</v>
      </c>
      <c r="R41" s="18">
        <v>14132289</v>
      </c>
    </row>
    <row r="42" spans="1:18" s="11" customFormat="1" ht="15.75" x14ac:dyDescent="0.25">
      <c r="A42" s="13"/>
      <c r="B42" s="13" t="s">
        <v>3</v>
      </c>
      <c r="C42" s="14" t="s">
        <v>33</v>
      </c>
      <c r="D42" s="18">
        <v>18776832</v>
      </c>
      <c r="E42" s="18">
        <v>20952333</v>
      </c>
      <c r="F42" s="18">
        <v>25921387</v>
      </c>
      <c r="G42" s="18">
        <v>30456743</v>
      </c>
      <c r="H42" s="18">
        <v>33490329</v>
      </c>
      <c r="I42" s="18">
        <v>25522225</v>
      </c>
      <c r="J42" s="18">
        <v>24930713</v>
      </c>
      <c r="K42" s="18">
        <v>21518514</v>
      </c>
      <c r="L42" s="18">
        <v>19204397</v>
      </c>
      <c r="M42" s="18">
        <v>20922592</v>
      </c>
      <c r="N42" s="18">
        <v>20235494</v>
      </c>
      <c r="O42" s="18">
        <v>22006111</v>
      </c>
      <c r="P42" s="18">
        <v>20968224</v>
      </c>
      <c r="Q42" s="18">
        <v>23979110</v>
      </c>
      <c r="R42" s="18">
        <v>26379581</v>
      </c>
    </row>
    <row r="43" spans="1:18" s="11" customFormat="1" ht="15.75" x14ac:dyDescent="0.25">
      <c r="A43" s="13"/>
      <c r="B43" s="13"/>
      <c r="C43" s="14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1:18" s="11" customFormat="1" ht="15.75" x14ac:dyDescent="0.25">
      <c r="A44" s="20" t="s">
        <v>36</v>
      </c>
      <c r="B44" s="41" t="s">
        <v>37</v>
      </c>
      <c r="C44" s="41"/>
      <c r="D44" s="17"/>
      <c r="E44" s="17"/>
      <c r="F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s="11" customFormat="1" ht="15.75" x14ac:dyDescent="0.25">
      <c r="A45" s="21"/>
      <c r="B45" s="20"/>
      <c r="C45" s="22"/>
      <c r="D45" s="17"/>
      <c r="E45" s="17"/>
      <c r="F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18" s="11" customFormat="1" ht="30" customHeight="1" x14ac:dyDescent="0.25">
      <c r="A46" s="37"/>
      <c r="B46" s="37"/>
      <c r="C46" s="31" t="s">
        <v>39</v>
      </c>
      <c r="D46" s="38">
        <f t="shared" ref="D46" si="36">SUM(D25,D31,D33,D38,D44)</f>
        <v>185610954</v>
      </c>
      <c r="E46" s="38">
        <f t="shared" ref="E46:J46" si="37">SUM(E25,E31,E33,E38,E44)</f>
        <v>200400500</v>
      </c>
      <c r="F46" s="38">
        <f t="shared" si="37"/>
        <v>210342372</v>
      </c>
      <c r="G46" s="38">
        <f t="shared" si="37"/>
        <v>212126344</v>
      </c>
      <c r="H46" s="38">
        <f t="shared" si="37"/>
        <v>233275570</v>
      </c>
      <c r="I46" s="38">
        <f t="shared" si="37"/>
        <v>230294347</v>
      </c>
      <c r="J46" s="38">
        <f t="shared" si="37"/>
        <v>208657756</v>
      </c>
      <c r="K46" s="38">
        <f t="shared" ref="K46:L46" si="38">SUM(K25,K31,K33,K38,K44)</f>
        <v>194277457</v>
      </c>
      <c r="L46" s="38">
        <f t="shared" si="38"/>
        <v>181325405</v>
      </c>
      <c r="M46" s="38">
        <f t="shared" ref="M46:N46" si="39">SUM(M25,M31,M33,M38,M44)</f>
        <v>175894821</v>
      </c>
      <c r="N46" s="38">
        <f t="shared" si="39"/>
        <v>167517742</v>
      </c>
      <c r="O46" s="38">
        <f t="shared" ref="O46:P46" si="40">SUM(O25,O31,O33,O38,O44)</f>
        <v>166172133</v>
      </c>
      <c r="P46" s="38">
        <f t="shared" si="40"/>
        <v>162841640</v>
      </c>
      <c r="Q46" s="38">
        <f t="shared" ref="Q46:R46" si="41">SUM(Q25,Q31,Q33,Q38,Q44)</f>
        <v>163098285</v>
      </c>
      <c r="R46" s="38">
        <f t="shared" si="41"/>
        <v>162197559</v>
      </c>
    </row>
  </sheetData>
  <mergeCells count="11">
    <mergeCell ref="A5:C5"/>
    <mergeCell ref="B44:C44"/>
    <mergeCell ref="B38:C38"/>
    <mergeCell ref="B33:C33"/>
    <mergeCell ref="B31:C31"/>
    <mergeCell ref="B25:C25"/>
    <mergeCell ref="B16:C16"/>
    <mergeCell ref="B14:C14"/>
    <mergeCell ref="B7:C7"/>
    <mergeCell ref="A3:R3"/>
    <mergeCell ref="A4:R4"/>
  </mergeCells>
  <phoneticPr fontId="0" type="noConversion"/>
  <printOptions horizontalCentered="1"/>
  <pageMargins left="0.78740157480314965" right="0.78740157480314965" top="1.1811023622047245" bottom="0.98425196850393704" header="0" footer="0"/>
  <pageSetup paperSize="9" scale="58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c15 Balance</vt:lpstr>
      <vt:lpstr>'c15 Balance'!Área_de_impresión</vt:lpstr>
      <vt:lpstr>'c15 Balance'!Print_Area</vt:lpstr>
    </vt:vector>
  </TitlesOfParts>
  <Company>TRIBUNAL DE CUENTAS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CC.AA.</dc:creator>
  <cp:lastModifiedBy>Martinez Mantilla, Margarita</cp:lastModifiedBy>
  <cp:lastPrinted>2021-04-27T12:14:49Z</cp:lastPrinted>
  <dcterms:created xsi:type="dcterms:W3CDTF">2003-08-29T07:47:11Z</dcterms:created>
  <dcterms:modified xsi:type="dcterms:W3CDTF">2021-04-27T12:15:21Z</dcterms:modified>
</cp:coreProperties>
</file>