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zmarc\Desktop\"/>
    </mc:Choice>
  </mc:AlternateContent>
  <bookViews>
    <workbookView xWindow="0" yWindow="0" windowWidth="28800" windowHeight="12885"/>
  </bookViews>
  <sheets>
    <sheet name="Gastsub-c4" sheetId="1" r:id="rId1"/>
  </sheets>
  <definedNames>
    <definedName name="_xlnm.Print_Area" localSheetId="0">'Gastsub-c4'!$A$8:$E$202</definedName>
    <definedName name="_xlnm.Print_Titles" localSheetId="0">'Gastsub-c4'!$8:$8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9" i="1" l="1"/>
  <c r="E198" i="1"/>
  <c r="E197" i="1"/>
  <c r="E196" i="1"/>
  <c r="D195" i="1"/>
  <c r="D200" i="1" s="1"/>
  <c r="C195" i="1"/>
  <c r="C200" i="1" s="1"/>
  <c r="D194" i="1"/>
  <c r="E194" i="1" s="1"/>
  <c r="C194" i="1"/>
  <c r="E193" i="1"/>
  <c r="D192" i="1"/>
  <c r="E192" i="1" s="1"/>
  <c r="C192" i="1"/>
  <c r="E191" i="1"/>
  <c r="E190" i="1"/>
  <c r="D189" i="1"/>
  <c r="E189" i="1" s="1"/>
  <c r="C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6" i="1"/>
  <c r="E165" i="1"/>
  <c r="E164" i="1"/>
  <c r="E163" i="1"/>
  <c r="E161" i="1"/>
  <c r="D160" i="1"/>
  <c r="E160" i="1" s="1"/>
  <c r="C160" i="1"/>
  <c r="E159" i="1"/>
  <c r="E158" i="1"/>
  <c r="E157" i="1"/>
  <c r="E156" i="1"/>
  <c r="E155" i="1"/>
  <c r="E154" i="1"/>
  <c r="E153" i="1"/>
  <c r="D153" i="1"/>
  <c r="C153" i="1"/>
  <c r="E151" i="1"/>
  <c r="E150" i="1"/>
  <c r="E149" i="1"/>
  <c r="E148" i="1"/>
  <c r="D147" i="1"/>
  <c r="D167" i="1" s="1"/>
  <c r="C147" i="1"/>
  <c r="C167" i="1" s="1"/>
  <c r="E146" i="1"/>
  <c r="E145" i="1"/>
  <c r="E144" i="1"/>
  <c r="E143" i="1"/>
  <c r="D143" i="1"/>
  <c r="C143" i="1"/>
  <c r="E142" i="1"/>
  <c r="E141" i="1"/>
  <c r="D141" i="1"/>
  <c r="C141" i="1"/>
  <c r="E139" i="1"/>
  <c r="E138" i="1"/>
  <c r="D138" i="1"/>
  <c r="D140" i="1" s="1"/>
  <c r="C138" i="1"/>
  <c r="C140" i="1" s="1"/>
  <c r="E136" i="1"/>
  <c r="E135" i="1"/>
  <c r="E134" i="1"/>
  <c r="D134" i="1"/>
  <c r="C134" i="1"/>
  <c r="E132" i="1"/>
  <c r="E131" i="1"/>
  <c r="E130" i="1"/>
  <c r="E129" i="1"/>
  <c r="D128" i="1"/>
  <c r="E128" i="1" s="1"/>
  <c r="C128" i="1"/>
  <c r="E127" i="1"/>
  <c r="E126" i="1"/>
  <c r="E125" i="1"/>
  <c r="E124" i="1"/>
  <c r="E123" i="1"/>
  <c r="E122" i="1"/>
  <c r="E121" i="1"/>
  <c r="E120" i="1"/>
  <c r="D120" i="1"/>
  <c r="C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D89" i="1"/>
  <c r="C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D76" i="1"/>
  <c r="C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D49" i="1"/>
  <c r="C49" i="1"/>
  <c r="E48" i="1"/>
  <c r="E47" i="1"/>
  <c r="E46" i="1"/>
  <c r="E45" i="1"/>
  <c r="E44" i="1"/>
  <c r="E43" i="1"/>
  <c r="D42" i="1"/>
  <c r="E42" i="1" s="1"/>
  <c r="C42" i="1"/>
  <c r="E41" i="1"/>
  <c r="E40" i="1"/>
  <c r="E39" i="1"/>
  <c r="E38" i="1"/>
  <c r="E37" i="1"/>
  <c r="E36" i="1"/>
  <c r="E35" i="1"/>
  <c r="E34" i="1"/>
  <c r="E33" i="1"/>
  <c r="E32" i="1"/>
  <c r="E31" i="1"/>
  <c r="E30" i="1"/>
  <c r="D30" i="1"/>
  <c r="C30" i="1"/>
  <c r="E29" i="1"/>
  <c r="E28" i="1"/>
  <c r="E27" i="1"/>
  <c r="D26" i="1"/>
  <c r="D133" i="1" s="1"/>
  <c r="C26" i="1"/>
  <c r="C133" i="1" s="1"/>
  <c r="E25" i="1"/>
  <c r="E24" i="1"/>
  <c r="E23" i="1"/>
  <c r="E22" i="1"/>
  <c r="E21" i="1"/>
  <c r="E20" i="1"/>
  <c r="E19" i="1"/>
  <c r="E18" i="1"/>
  <c r="D18" i="1"/>
  <c r="C18" i="1"/>
  <c r="E17" i="1"/>
  <c r="E16" i="1"/>
  <c r="E15" i="1"/>
  <c r="E14" i="1"/>
  <c r="E13" i="1"/>
  <c r="E12" i="1"/>
  <c r="E11" i="1"/>
  <c r="E10" i="1"/>
  <c r="E9" i="1"/>
  <c r="E133" i="1" l="1"/>
  <c r="E140" i="1"/>
  <c r="C201" i="1"/>
  <c r="D201" i="1"/>
  <c r="E201" i="1" s="1"/>
  <c r="E167" i="1"/>
  <c r="E200" i="1"/>
  <c r="E147" i="1"/>
  <c r="E195" i="1"/>
  <c r="E26" i="1"/>
</calcChain>
</file>

<file path=xl/sharedStrings.xml><?xml version="1.0" encoding="utf-8"?>
<sst xmlns="http://schemas.openxmlformats.org/spreadsheetml/2006/main" count="327" uniqueCount="317">
  <si>
    <t xml:space="preserve"> CUADRO  Nº  4</t>
  </si>
  <si>
    <t>COMPARACIÓN DE LOS GASTOS AÑOS 16-17 A NIVEL DE SUBCONCEPTO</t>
  </si>
  <si>
    <t>(en miles de €)</t>
  </si>
  <si>
    <t>APLIC.</t>
  </si>
  <si>
    <t>DENOMINACIÓN</t>
  </si>
  <si>
    <t>OBLIG. REC. 2016</t>
  </si>
  <si>
    <t>OBLIG. REC. 2017</t>
  </si>
  <si>
    <t xml:space="preserve">  %                 INCREMENTO</t>
  </si>
  <si>
    <t>PERSONAL EVENTUAL</t>
  </si>
  <si>
    <t>RETRIBUCIONES BÁSICAS FUNCIONARIOS</t>
  </si>
  <si>
    <t>RETRIBUCIONES COMPLEMENTARIAS FUNCIONARIOS</t>
  </si>
  <si>
    <t>RETRIBUCIONES BÁSICAS PERSONAL LABORAL</t>
  </si>
  <si>
    <t>RETRIBUCIONES COMPLEMENTARIAS PERSONAL LABORAL</t>
  </si>
  <si>
    <t>OTRO PERSONAL LABORAL</t>
  </si>
  <si>
    <t>PRODUCTIVIDAD</t>
  </si>
  <si>
    <t>CUOTAS SOCIALES A LA SEGURIDAD SOCIAL</t>
  </si>
  <si>
    <t>GASTOS SOCIALES DEL PERSONAL</t>
  </si>
  <si>
    <t>TOTAL CAPÍTULO 1</t>
  </si>
  <si>
    <t>REPARACIÓN Y CONS. RED DE COMUNICACIONES</t>
  </si>
  <si>
    <t xml:space="preserve">REPARACIÓN Y CONS. EDIFICIOS </t>
  </si>
  <si>
    <t>REPARACIÓN Y CONS. MAQUINARIA, INSTALACIONES Y U.</t>
  </si>
  <si>
    <t>REPARACIÓN Y CONS. MAT. DE TRANSPORTE</t>
  </si>
  <si>
    <t>REPARACIÓN Y CONS. MOBILIARIO Y ENSERES</t>
  </si>
  <si>
    <t>REPARACIÓN Y CONS. EQUIPOS PROCESOS INFORMACION</t>
  </si>
  <si>
    <t>REPARACIÓN Y CONS. SERV.DE REPROGRAFÍA</t>
  </si>
  <si>
    <t>MATERIAL DE OFICINA</t>
  </si>
  <si>
    <t>220.00</t>
  </si>
  <si>
    <t>ORDINARIO NO INVENTARIABLE</t>
  </si>
  <si>
    <t>220.01</t>
  </si>
  <si>
    <t>PRENSA, REVISTA Y OTRAS PUBLICACIONES</t>
  </si>
  <si>
    <t>220.02</t>
  </si>
  <si>
    <t>MATERIAL INFORMÁTICO NO INVENTARIABLE</t>
  </si>
  <si>
    <t>SUMINISTROS</t>
  </si>
  <si>
    <t>221.00</t>
  </si>
  <si>
    <t>ENERGÍA ELÉCTRICA</t>
  </si>
  <si>
    <t>221.01</t>
  </si>
  <si>
    <t>AGUA Y BASURA</t>
  </si>
  <si>
    <t>221.02</t>
  </si>
  <si>
    <t>GAS</t>
  </si>
  <si>
    <t>221.03</t>
  </si>
  <si>
    <t>COMBUSTIBLES</t>
  </si>
  <si>
    <t>221.04</t>
  </si>
  <si>
    <t>VESTUARIO</t>
  </si>
  <si>
    <t>221.07</t>
  </si>
  <si>
    <t>TÍTULOS</t>
  </si>
  <si>
    <t>221.42</t>
  </si>
  <si>
    <t>MATERIAL LABORATORIO Y EXPERIMENTACIÓN</t>
  </si>
  <si>
    <t>221.43</t>
  </si>
  <si>
    <t>PRODUCTOS FARMACÉUTICOS Y MATERIAL SANITARIO</t>
  </si>
  <si>
    <t>221.64</t>
  </si>
  <si>
    <t>INSTALACIÓN SOFTWARE LICENCIAS</t>
  </si>
  <si>
    <t>221.84</t>
  </si>
  <si>
    <t>MANTENIMIENTO ANIMALES SEEA</t>
  </si>
  <si>
    <t>221.99</t>
  </si>
  <si>
    <t>OTROS SUMINISTROS</t>
  </si>
  <si>
    <t>COMUNICACIONES</t>
  </si>
  <si>
    <t>222.00</t>
  </si>
  <si>
    <t>TELEFÓNICAS</t>
  </si>
  <si>
    <t>222.01</t>
  </si>
  <si>
    <t>POSTALES</t>
  </si>
  <si>
    <t>222.02</t>
  </si>
  <si>
    <t>DATOS</t>
  </si>
  <si>
    <t>TRANSPORTES</t>
  </si>
  <si>
    <t>PRIMAS DE SEGUROS</t>
  </si>
  <si>
    <t>TRIBUTOS</t>
  </si>
  <si>
    <t>GASTOS DIVERSOS</t>
  </si>
  <si>
    <t>226.00</t>
  </si>
  <si>
    <t>PROCESOS ELECTORALES</t>
  </si>
  <si>
    <t>226.01</t>
  </si>
  <si>
    <t>ATENCIONES PROTOCOLARIAS</t>
  </si>
  <si>
    <t>226.02</t>
  </si>
  <si>
    <t>PUBLICIDAD Y PROPAGANDA</t>
  </si>
  <si>
    <t>226.03</t>
  </si>
  <si>
    <t>JURÍDICOS, CONTENCIOSOS</t>
  </si>
  <si>
    <t>226.04</t>
  </si>
  <si>
    <t>SEGUROS DE  VIDA O ACCIDENTE</t>
  </si>
  <si>
    <t>226.05</t>
  </si>
  <si>
    <t>REUNIONES Y CONFERENCIAS  (ORG. PROPIA)</t>
  </si>
  <si>
    <t>226.06</t>
  </si>
  <si>
    <t>REUNIONES Y CONFERERENCIAS (ORG. AJENA)</t>
  </si>
  <si>
    <t>226.07</t>
  </si>
  <si>
    <t>AULAS, TALLERES Y OTRAS ACTIVIDADES</t>
  </si>
  <si>
    <t>226.09</t>
  </si>
  <si>
    <t>OTROS GASTOS DIVERSOS</t>
  </si>
  <si>
    <t>226.11</t>
  </si>
  <si>
    <t>EXPOSICIONES</t>
  </si>
  <si>
    <t>226.13</t>
  </si>
  <si>
    <t>ÁREA DE IGUALDAD Y POLÍTICA SOCIAL</t>
  </si>
  <si>
    <t>226.31</t>
  </si>
  <si>
    <t>DELEGACIONES DE ESTUDIANTES</t>
  </si>
  <si>
    <t>226.40</t>
  </si>
  <si>
    <t>CURSOS DE EXTENSIÓN UNIVERSITARIA</t>
  </si>
  <si>
    <t>226.41</t>
  </si>
  <si>
    <t>CUOTAS DE ORGANISMOS</t>
  </si>
  <si>
    <t>226.44</t>
  </si>
  <si>
    <t>PROGRAMA SENIOR</t>
  </si>
  <si>
    <t>226.45</t>
  </si>
  <si>
    <t>PLAN CAPACITACIÓN LINGÜÍSTICA INGLES</t>
  </si>
  <si>
    <t>226.46</t>
  </si>
  <si>
    <t>CAMPUS</t>
  </si>
  <si>
    <t>226.60</t>
  </si>
  <si>
    <t>SOUCAN</t>
  </si>
  <si>
    <t>226.62</t>
  </si>
  <si>
    <t>PROGRAMA INFORMA</t>
  </si>
  <si>
    <t>226.64</t>
  </si>
  <si>
    <t>GASTOS SIUC</t>
  </si>
  <si>
    <t>226.68</t>
  </si>
  <si>
    <t>TÍTULOS PROPIOS</t>
  </si>
  <si>
    <t>226.73</t>
  </si>
  <si>
    <t>COOPERACIÓN</t>
  </si>
  <si>
    <t>226.78</t>
  </si>
  <si>
    <t>USOS DIGITALES CON CEDRO Y VEGAP</t>
  </si>
  <si>
    <t>226.83</t>
  </si>
  <si>
    <t>STUDY ABROAD</t>
  </si>
  <si>
    <t>226.89</t>
  </si>
  <si>
    <t>FORMACIÓN DEL PERSONAL</t>
  </si>
  <si>
    <t>226.90</t>
  </si>
  <si>
    <t>OTROS CONVENIOS Y AYUDAS</t>
  </si>
  <si>
    <t>TRABAJOS REALIZADOS POR OTRAS EMPRESAS</t>
  </si>
  <si>
    <t>227.00</t>
  </si>
  <si>
    <t>LIMPIEZAS Y ASEO</t>
  </si>
  <si>
    <t>227.01</t>
  </si>
  <si>
    <t>SEGURIDAD</t>
  </si>
  <si>
    <t>227.03</t>
  </si>
  <si>
    <t>SERVICIO DE CORREOS</t>
  </si>
  <si>
    <t>227.07</t>
  </si>
  <si>
    <t>SERVICIO DE COMEDOR</t>
  </si>
  <si>
    <t>227.17</t>
  </si>
  <si>
    <t>SERVICIOS MÉDICOS</t>
  </si>
  <si>
    <t>227.18</t>
  </si>
  <si>
    <t>ASESORAMIENTO TÉCNICO EN OBRAS</t>
  </si>
  <si>
    <t>227.19</t>
  </si>
  <si>
    <t>ASESORAMIENTO JURÍDICO</t>
  </si>
  <si>
    <t>227.20</t>
  </si>
  <si>
    <t>ELIMINACIÓN RESÍDUOS CONTAMINANTES</t>
  </si>
  <si>
    <t>227.22</t>
  </si>
  <si>
    <t>TRABAJOS DE AUDITORÍA</t>
  </si>
  <si>
    <t>227.23</t>
  </si>
  <si>
    <t>PREMIOS</t>
  </si>
  <si>
    <t>227.99</t>
  </si>
  <si>
    <t>OTROS TRABAJOS EXTERNOS</t>
  </si>
  <si>
    <t>DEPORTES</t>
  </si>
  <si>
    <t>GTOS. DESCENTR.CENTROS Y DPTOS.</t>
  </si>
  <si>
    <t>229.00</t>
  </si>
  <si>
    <t>RED DE COMUNICACIONES</t>
  </si>
  <si>
    <t>229.01</t>
  </si>
  <si>
    <t>229.02</t>
  </si>
  <si>
    <t>PRENSA, REVISTAS Y OTRAS PUBLICACIONES</t>
  </si>
  <si>
    <t>229.03</t>
  </si>
  <si>
    <t>229.04</t>
  </si>
  <si>
    <t>COMUNICACIONES TELEFÓNICAS</t>
  </si>
  <si>
    <t>229.05</t>
  </si>
  <si>
    <t>REUNIONES Y CONFERENCIAS (ORG. PROPIA)</t>
  </si>
  <si>
    <t>229.06</t>
  </si>
  <si>
    <t>REUNIONES Y CONFERENCIAS  (ORG. AJENA)</t>
  </si>
  <si>
    <t>229.07</t>
  </si>
  <si>
    <t>MATERIAL DOCENTE NO INVENTARIABLE</t>
  </si>
  <si>
    <t>229.08</t>
  </si>
  <si>
    <t>VIAJES DE PRÁCTICAS DE ALUMNOS</t>
  </si>
  <si>
    <t>229.09</t>
  </si>
  <si>
    <t>OTROS GASTOS</t>
  </si>
  <si>
    <t>229.10</t>
  </si>
  <si>
    <t>229.11</t>
  </si>
  <si>
    <t>DIETAS Y LOCOMOCIÓN</t>
  </si>
  <si>
    <t>229.12</t>
  </si>
  <si>
    <t>DIETAS Y LOCOMOCIÓN PDI CONTRATADO</t>
  </si>
  <si>
    <t>229.13</t>
  </si>
  <si>
    <t>DIETAS Y LOCOMOCIÓN PAS FUNCIONARIO</t>
  </si>
  <si>
    <t>---</t>
  </si>
  <si>
    <t>229.31</t>
  </si>
  <si>
    <t>REPARACIÓN, CONSERVACIÓN Y MANTENIMIENTO DE EDIFICIOS</t>
  </si>
  <si>
    <t>229.32</t>
  </si>
  <si>
    <t>REPARACIÓN, CONSERVACIÓN Y MANTENIMIENTO DE MAQUINARIA</t>
  </si>
  <si>
    <t>229.34</t>
  </si>
  <si>
    <t>REPARACIÓN, CONSERVACIÓN Y MANTENIMIENTO DE MOBILIARIO Y E.</t>
  </si>
  <si>
    <t>229.35</t>
  </si>
  <si>
    <t>REPARACIÓN, CONSERVACIÓN Y MANTENIMIENTO DE EQUIPOS INFORMATICOS</t>
  </si>
  <si>
    <t>229.36</t>
  </si>
  <si>
    <t>COMUNICACIONES DE DATOS</t>
  </si>
  <si>
    <t>229.37</t>
  </si>
  <si>
    <t>COMUNICACIONES POSTALES</t>
  </si>
  <si>
    <t>229.38</t>
  </si>
  <si>
    <t>REUNIONES Y CONFERENCIAS CURSOS DE VERANO</t>
  </si>
  <si>
    <t>229.39</t>
  </si>
  <si>
    <t>REUNIONES Y CONFERENCIAS GRADO</t>
  </si>
  <si>
    <t>229.40</t>
  </si>
  <si>
    <t>REUNIONES Y CONFERENCIAS POSTGRADO</t>
  </si>
  <si>
    <t>229.41</t>
  </si>
  <si>
    <t>229.42</t>
  </si>
  <si>
    <t>MATERIAL E INSTRUMENTAL DE LABORATORIO</t>
  </si>
  <si>
    <t>229.44</t>
  </si>
  <si>
    <t>229.45</t>
  </si>
  <si>
    <t>TRABAJOS EXTERNOS</t>
  </si>
  <si>
    <t>229.46</t>
  </si>
  <si>
    <t>PUBLICIDAD</t>
  </si>
  <si>
    <t>229.47</t>
  </si>
  <si>
    <t>CURSOS DE ESPAÑOL CIUC</t>
  </si>
  <si>
    <t>229.48</t>
  </si>
  <si>
    <t>OTROS CURSOS CIUC</t>
  </si>
  <si>
    <t xml:space="preserve">DIETAS Y LOCOMOCIÓN </t>
  </si>
  <si>
    <t>230.00</t>
  </si>
  <si>
    <t>PDI UC FUNCIONARIO</t>
  </si>
  <si>
    <t>230.10</t>
  </si>
  <si>
    <t>PAS UC FUNCIONARIO</t>
  </si>
  <si>
    <t>230.20</t>
  </si>
  <si>
    <t>PDI UC CONTRATADO</t>
  </si>
  <si>
    <t>230.30</t>
  </si>
  <si>
    <t>PAS UC CONTRATADO</t>
  </si>
  <si>
    <t>230.41</t>
  </si>
  <si>
    <t>COMISIONES Y CONCURSOS PROFESORADO PDI EXTERNO</t>
  </si>
  <si>
    <t>230.42</t>
  </si>
  <si>
    <t>TRIBUNALES DE TESIS PERSONAL EXTERNO</t>
  </si>
  <si>
    <t>230.43</t>
  </si>
  <si>
    <t>PRUEBAS DE  ACCESO PERSONAL EXTERNO</t>
  </si>
  <si>
    <t>OTRAS INDEMNIZACIONES</t>
  </si>
  <si>
    <t>233.02</t>
  </si>
  <si>
    <t>ASISTENCIAS CONSEJO SOCIAL</t>
  </si>
  <si>
    <t>233.03</t>
  </si>
  <si>
    <t>ASISTENCIAS PRUEBAS DE ACCESO</t>
  </si>
  <si>
    <t>GASTOS EDICIÓN Y DISTRIBUCIÓN</t>
  </si>
  <si>
    <t>CANTABRIA CAMPUS DE EXCELENCIA INTERNACIONAL</t>
  </si>
  <si>
    <t>TOTAL CAPÍTULO 2</t>
  </si>
  <si>
    <t>INTERESES Y OTROS GASTOS DE PRÉSTAMOS Y CRÉDITOS</t>
  </si>
  <si>
    <t>310.02</t>
  </si>
  <si>
    <t>INTERESES SUBPROGRAMA INNPLANTA</t>
  </si>
  <si>
    <t>310.03</t>
  </si>
  <si>
    <t>INTERESES PROGRAMA INNOCAMPUS</t>
  </si>
  <si>
    <t>INTERESES DE FIANZAS</t>
  </si>
  <si>
    <t>INTERESES DE DEMORA</t>
  </si>
  <si>
    <t>352.00</t>
  </si>
  <si>
    <t>INTERESES DE DEMORA REINTEGROS</t>
  </si>
  <si>
    <t>TOTAL CAPÍTULO 3</t>
  </si>
  <si>
    <t>SUBVENCIONES Y AYUDAS DEL V.CAMPUS, SERVICIOS Y S.</t>
  </si>
  <si>
    <t>481.00</t>
  </si>
  <si>
    <t>AYUDAS DEPORTIVAS</t>
  </si>
  <si>
    <t>ÓRGANOS DE REPRESENTACIÓN</t>
  </si>
  <si>
    <t>484.01</t>
  </si>
  <si>
    <t>FETE-UGT</t>
  </si>
  <si>
    <t>484.02</t>
  </si>
  <si>
    <t>CCOO</t>
  </si>
  <si>
    <t>484.03</t>
  </si>
  <si>
    <t>CSI CSIF</t>
  </si>
  <si>
    <t>BECAS Y AYUDAS PROGRAMAS  INTERCAMBIO</t>
  </si>
  <si>
    <t>487.09</t>
  </si>
  <si>
    <t>BECAS Y AYUDAS MOVILIDAD PROFESORADO</t>
  </si>
  <si>
    <t>487.14</t>
  </si>
  <si>
    <t>2014/2015 BECAS MOVILIDAD ESTUDIANTES</t>
  </si>
  <si>
    <t>487.15</t>
  </si>
  <si>
    <t>2015/2016 BECAS MOVILIDAD ESTUDIANTES</t>
  </si>
  <si>
    <t>487.16</t>
  </si>
  <si>
    <t>2016/2017 BECAS MOVILIDAD ESTUDIANTES</t>
  </si>
  <si>
    <t>487.17</t>
  </si>
  <si>
    <t>2017/2018 BECAS MOVILIDAD ESTUDIANTES</t>
  </si>
  <si>
    <t>BECAS DE COLABORACIÓN Y FORMACIÓN</t>
  </si>
  <si>
    <t>488.05</t>
  </si>
  <si>
    <t>BECAS UNIV. IBEROAMERICANAS</t>
  </si>
  <si>
    <t>488.07</t>
  </si>
  <si>
    <t>AULAS INFORMÁTICAS</t>
  </si>
  <si>
    <t>488.10</t>
  </si>
  <si>
    <t>PRÁCTICAS PROFESIONALES  EN EMPRESAS</t>
  </si>
  <si>
    <t>488.11</t>
  </si>
  <si>
    <t>CONSEJO DE ESTUDIANTES</t>
  </si>
  <si>
    <t>488.13</t>
  </si>
  <si>
    <t>BECAS DE COLABORACIÓN SOUCAN</t>
  </si>
  <si>
    <t>488.99</t>
  </si>
  <si>
    <t>OTRAS</t>
  </si>
  <si>
    <t>OTRAS SUBVENCIONES, BECAS Y AYUDAS</t>
  </si>
  <si>
    <t>489.02</t>
  </si>
  <si>
    <t>ASOCIACIONES DE ESTUDIANTES</t>
  </si>
  <si>
    <t>489.10</t>
  </si>
  <si>
    <t>FUNDACIÓN S.MARIA LA REAL.C.E. DEL ROMÁNICO</t>
  </si>
  <si>
    <t>489.60</t>
  </si>
  <si>
    <t>SUBVENCIONES Y AYUDAS DEL V. ESTUDIANTES Y E.</t>
  </si>
  <si>
    <t>489.61</t>
  </si>
  <si>
    <t>SUBVENCIONES Y AYUDAS DEL V. CULTURA Y PARTICIPACIÓN SOCIAL</t>
  </si>
  <si>
    <t>489.68</t>
  </si>
  <si>
    <t>PROGRAMA REGIONAL DE BECAS</t>
  </si>
  <si>
    <t>489.82</t>
  </si>
  <si>
    <t>FONDO DE CONTINGENCIA SOCIAL</t>
  </si>
  <si>
    <t>TOTAL CAPÍTULO 4</t>
  </si>
  <si>
    <t>EDIFICIOS Y OTRAS CONSTRUCCIONES</t>
  </si>
  <si>
    <t>MAQUINARIA E INSTALACIONES</t>
  </si>
  <si>
    <t>EQUIPAMIENTO DOCENTE</t>
  </si>
  <si>
    <t>EQUIPAMIENTO INVESTIGADOR</t>
  </si>
  <si>
    <t>MOBILIARIO Y ENSERES</t>
  </si>
  <si>
    <t>MATERIAL INFORMÁTICO INVENTARIABLE</t>
  </si>
  <si>
    <t>FONDOS DE BIBLIOTECA</t>
  </si>
  <si>
    <t>OTRAS INVERSIONES</t>
  </si>
  <si>
    <t>EDIFICIOS Y OTRAS CONSTRUCCIONES  (RAM)</t>
  </si>
  <si>
    <t>PROYECTOS Y CONVENIOS DE INVESTIGACIÓN</t>
  </si>
  <si>
    <t>BOLSAS Y AYUDAS</t>
  </si>
  <si>
    <t>BECAS Y CONTRATOS</t>
  </si>
  <si>
    <t>PLAN  NACIONAL PGE</t>
  </si>
  <si>
    <t>PLAN  NACIONAL FEDER</t>
  </si>
  <si>
    <t>PROYECTOS EUROPEOS</t>
  </si>
  <si>
    <t>OTROS FONDOS MINECO</t>
  </si>
  <si>
    <t>CÁTEDRAS</t>
  </si>
  <si>
    <t>AYUDAS A LA INVESTIGACIÓN</t>
  </si>
  <si>
    <t>OTROS FONDOS DE INVESTIGACIÓN</t>
  </si>
  <si>
    <t>TOTAL CAPÍTULO 6</t>
  </si>
  <si>
    <t>FUNDACIÓN LEONARDO TORRES QUEVEDO</t>
  </si>
  <si>
    <t>IDIVAL</t>
  </si>
  <si>
    <t>TOTAL  CAPÍTULO 7</t>
  </si>
  <si>
    <t>PRÉSTAMOS A C/PLAZO AL PERSONAL</t>
  </si>
  <si>
    <t>TOTAL  CAPÍTULO 8</t>
  </si>
  <si>
    <t xml:space="preserve">AMORTIZACIÓN ANTICIPOS REEMBOLSABLES A L/PL. DE ENTES S.P. </t>
  </si>
  <si>
    <t>911.00</t>
  </si>
  <si>
    <t>AMORTIZACIÓN INFRAESTRUCTURA CIENTÍFICA 2005</t>
  </si>
  <si>
    <t>911.01</t>
  </si>
  <si>
    <t>AMORTIZACIÓN INFRAESTRUCTURA CIENTÍFICA 2008</t>
  </si>
  <si>
    <t>911.02</t>
  </si>
  <si>
    <t>AMORTIZACIÓN SUBPROGRAMA INNPLANTA</t>
  </si>
  <si>
    <t>911.03</t>
  </si>
  <si>
    <t>AMORTIZACIÓN PROGRAMA INNOCAMPUS</t>
  </si>
  <si>
    <t>TOTAL  CAPÍTULO 9</t>
  </si>
  <si>
    <t>TOTAL PRESUPUESTO DE GASTOS</t>
  </si>
  <si>
    <t xml:space="preserve">            memoliq17/gastsub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</si>
</sst>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indexed="45"/>
      <name val="Calibri"/>
      <family val="2"/>
    </font>
    <font>
      <b/>
      <sz val="14"/>
      <color theme="8" tint="-0.249977111117893"/>
      <name val="Calibri"/>
      <family val="2"/>
    </font>
    <font>
      <sz val="10"/>
      <name val="Arial"/>
      <family val="2"/>
    </font>
    <font>
      <sz val="10.5"/>
      <name val="Calibri"/>
      <family val="2"/>
    </font>
    <font>
      <b/>
      <sz val="12"/>
      <color indexed="60"/>
      <name val="Calibri"/>
      <family val="2"/>
    </font>
    <font>
      <b/>
      <sz val="12"/>
      <color theme="0"/>
      <name val="Calibri"/>
      <family val="2"/>
    </font>
    <font>
      <b/>
      <sz val="10.5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</borders>
  <cellStyleXfs count="5">
    <xf numFmtId="0" fontId="0" fillId="0" borderId="0"/>
    <xf numFmtId="3" fontId="1" fillId="0" borderId="0" applyNumberFormat="0">
      <alignment horizontal="center" vertical="center"/>
    </xf>
    <xf numFmtId="0" fontId="3" fillId="0" borderId="0"/>
    <xf numFmtId="3" fontId="5" fillId="3" borderId="1" applyNumberFormat="0">
      <alignment horizontal="center" vertical="center"/>
    </xf>
    <xf numFmtId="0" fontId="8" fillId="5" borderId="2" applyNumberFormat="0" applyAlignment="0">
      <alignment horizontal="center" vertical="center"/>
    </xf>
  </cellStyleXfs>
  <cellXfs count="39">
    <xf numFmtId="0" fontId="0" fillId="0" borderId="0" xfId="0"/>
    <xf numFmtId="0" fontId="2" fillId="2" borderId="0" xfId="1" applyNumberFormat="1" applyFont="1" applyFill="1">
      <alignment horizontal="center" vertical="center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0" fontId="6" fillId="4" borderId="0" xfId="3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left"/>
    </xf>
    <xf numFmtId="3" fontId="7" fillId="0" borderId="0" xfId="2" applyNumberFormat="1" applyFont="1" applyFill="1" applyBorder="1"/>
    <xf numFmtId="164" fontId="7" fillId="0" borderId="0" xfId="2" applyNumberFormat="1" applyFont="1" applyFill="1" applyBorder="1"/>
    <xf numFmtId="3" fontId="4" fillId="0" borderId="0" xfId="2" applyNumberFormat="1" applyFont="1" applyBorder="1"/>
    <xf numFmtId="0" fontId="7" fillId="0" borderId="0" xfId="2" applyFont="1" applyBorder="1"/>
    <xf numFmtId="0" fontId="8" fillId="6" borderId="3" xfId="4" applyFill="1" applyBorder="1" applyAlignment="1">
      <alignment horizont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vertical="center"/>
    </xf>
    <xf numFmtId="164" fontId="9" fillId="6" borderId="3" xfId="4" applyNumberFormat="1" applyFont="1" applyFill="1" applyBorder="1" applyAlignment="1">
      <alignment horizontal="right" vertical="center"/>
    </xf>
    <xf numFmtId="3" fontId="7" fillId="0" borderId="0" xfId="2" applyNumberFormat="1" applyFont="1" applyBorder="1"/>
    <xf numFmtId="3" fontId="4" fillId="0" borderId="0" xfId="2" applyNumberFormat="1" applyFont="1" applyFill="1" applyBorder="1" applyAlignment="1">
      <alignment horizontal="left"/>
    </xf>
    <xf numFmtId="3" fontId="4" fillId="0" borderId="0" xfId="2" applyNumberFormat="1" applyFont="1" applyFill="1" applyBorder="1"/>
    <xf numFmtId="164" fontId="4" fillId="0" borderId="0" xfId="2" applyNumberFormat="1" applyFont="1" applyFill="1" applyBorder="1"/>
    <xf numFmtId="0" fontId="4" fillId="2" borderId="0" xfId="2" applyFont="1" applyFill="1" applyBorder="1"/>
    <xf numFmtId="3" fontId="4" fillId="0" borderId="0" xfId="2" applyNumberFormat="1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3" fontId="7" fillId="0" borderId="0" xfId="2" applyNumberFormat="1" applyFont="1" applyBorder="1" applyAlignment="1">
      <alignment horizontal="right" vertical="justify"/>
    </xf>
    <xf numFmtId="164" fontId="4" fillId="0" borderId="0" xfId="2" quotePrefix="1" applyNumberFormat="1" applyFont="1" applyFill="1" applyBorder="1" applyAlignment="1">
      <alignment horizontal="right"/>
    </xf>
    <xf numFmtId="164" fontId="7" fillId="0" borderId="0" xfId="2" quotePrefix="1" applyNumberFormat="1" applyFont="1" applyFill="1" applyBorder="1" applyAlignment="1">
      <alignment horizontal="right"/>
    </xf>
    <xf numFmtId="3" fontId="4" fillId="2" borderId="0" xfId="2" applyNumberFormat="1" applyFont="1" applyFill="1" applyBorder="1"/>
    <xf numFmtId="0" fontId="10" fillId="0" borderId="0" xfId="2" applyFont="1" applyBorder="1"/>
    <xf numFmtId="3" fontId="7" fillId="2" borderId="0" xfId="2" applyNumberFormat="1" applyFont="1" applyFill="1" applyBorder="1"/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8" fillId="0" borderId="0" xfId="4" applyFill="1" applyBorder="1" applyAlignment="1"/>
    <xf numFmtId="0" fontId="12" fillId="7" borderId="3" xfId="4" applyFont="1" applyFill="1" applyBorder="1" applyAlignment="1">
      <alignment horizontal="center"/>
    </xf>
    <xf numFmtId="0" fontId="12" fillId="7" borderId="3" xfId="4" applyFont="1" applyFill="1" applyBorder="1" applyAlignment="1">
      <alignment horizontal="center" vertical="center"/>
    </xf>
    <xf numFmtId="3" fontId="12" fillId="7" borderId="3" xfId="4" applyNumberFormat="1" applyFont="1" applyFill="1" applyBorder="1" applyAlignment="1">
      <alignment vertical="center"/>
    </xf>
    <xf numFmtId="164" fontId="12" fillId="7" borderId="3" xfId="4" applyNumberFormat="1" applyFont="1" applyFill="1" applyBorder="1" applyAlignment="1">
      <alignment horizontal="right" vertical="center"/>
    </xf>
    <xf numFmtId="0" fontId="13" fillId="0" borderId="0" xfId="2" applyFont="1" applyBorder="1" applyAlignment="1">
      <alignment horizontal="left" vertical="center"/>
    </xf>
    <xf numFmtId="3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49" fontId="4" fillId="0" borderId="0" xfId="2" applyNumberFormat="1" applyFont="1" applyBorder="1"/>
  </cellXfs>
  <cellStyles count="5">
    <cellStyle name="0.Título" xfId="1"/>
    <cellStyle name="2.Cabecera" xfId="3"/>
    <cellStyle name="5.Subtotal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56"/>
  <sheetViews>
    <sheetView tabSelected="1" view="pageBreakPreview" topLeftCell="A178" zoomScale="127" zoomScaleNormal="127" zoomScaleSheetLayoutView="127" zoomScalePageLayoutView="127" workbookViewId="0">
      <selection activeCell="H201" sqref="H201"/>
    </sheetView>
  </sheetViews>
  <sheetFormatPr baseColWidth="10" defaultColWidth="8.42578125" defaultRowHeight="12" customHeight="1" x14ac:dyDescent="0.25"/>
  <cols>
    <col min="1" max="1" width="8.140625" style="2" customWidth="1"/>
    <col min="2" max="2" width="62" style="2" customWidth="1"/>
    <col min="3" max="4" width="15.140625" style="2" bestFit="1" customWidth="1"/>
    <col min="5" max="5" width="17.85546875" style="2" bestFit="1" customWidth="1"/>
    <col min="6" max="6" width="4.140625" style="2" customWidth="1"/>
    <col min="7" max="16384" width="8.42578125" style="2"/>
  </cols>
  <sheetData>
    <row r="3" spans="1:7" ht="12" customHeight="1" x14ac:dyDescent="0.25">
      <c r="A3" s="1" t="s">
        <v>0</v>
      </c>
      <c r="B3" s="1"/>
      <c r="C3" s="1"/>
      <c r="D3" s="1"/>
      <c r="E3" s="1"/>
    </row>
    <row r="4" spans="1:7" ht="12" customHeight="1" x14ac:dyDescent="0.25">
      <c r="A4" s="1"/>
      <c r="B4" s="1"/>
      <c r="C4" s="1"/>
      <c r="D4" s="1"/>
      <c r="E4" s="1"/>
    </row>
    <row r="5" spans="1:7" ht="12" customHeight="1" x14ac:dyDescent="0.25">
      <c r="A5" s="1" t="s">
        <v>1</v>
      </c>
      <c r="B5" s="1"/>
      <c r="C5" s="1"/>
      <c r="D5" s="1"/>
      <c r="E5" s="1"/>
    </row>
    <row r="6" spans="1:7" ht="12" customHeight="1" x14ac:dyDescent="0.25">
      <c r="A6" s="1" t="s">
        <v>2</v>
      </c>
      <c r="B6" s="1"/>
      <c r="C6" s="1"/>
      <c r="D6" s="1"/>
      <c r="E6" s="1"/>
    </row>
    <row r="7" spans="1:7" ht="12" customHeight="1" x14ac:dyDescent="0.25">
      <c r="A7" s="3"/>
    </row>
    <row r="8" spans="1:7" ht="39.950000000000003" customHeight="1" x14ac:dyDescent="0.2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</row>
    <row r="9" spans="1:7" ht="14.25" x14ac:dyDescent="0.25">
      <c r="A9" s="5">
        <v>110</v>
      </c>
      <c r="B9" s="6" t="s">
        <v>8</v>
      </c>
      <c r="C9" s="6">
        <v>84</v>
      </c>
      <c r="D9" s="6">
        <v>97</v>
      </c>
      <c r="E9" s="7">
        <f t="shared" ref="E9:E72" si="0">+(D9-C9)/C9*100</f>
        <v>15.476190476190476</v>
      </c>
    </row>
    <row r="10" spans="1:7" ht="14.25" x14ac:dyDescent="0.25">
      <c r="A10" s="5">
        <v>120</v>
      </c>
      <c r="B10" s="6" t="s">
        <v>9</v>
      </c>
      <c r="C10" s="6">
        <v>19370</v>
      </c>
      <c r="D10" s="6">
        <v>17812</v>
      </c>
      <c r="E10" s="7">
        <f t="shared" si="0"/>
        <v>-8.0433660299432113</v>
      </c>
      <c r="G10" s="8"/>
    </row>
    <row r="11" spans="1:7" ht="14.25" x14ac:dyDescent="0.25">
      <c r="A11" s="5">
        <v>121</v>
      </c>
      <c r="B11" s="9" t="s">
        <v>10</v>
      </c>
      <c r="C11" s="6">
        <v>18928</v>
      </c>
      <c r="D11" s="6">
        <v>18485</v>
      </c>
      <c r="E11" s="7">
        <f t="shared" si="0"/>
        <v>-2.3404480135249366</v>
      </c>
    </row>
    <row r="12" spans="1:7" ht="14.25" x14ac:dyDescent="0.25">
      <c r="A12" s="5">
        <v>130</v>
      </c>
      <c r="B12" s="6" t="s">
        <v>11</v>
      </c>
      <c r="C12" s="6">
        <v>15283</v>
      </c>
      <c r="D12" s="6">
        <v>15586</v>
      </c>
      <c r="E12" s="7">
        <f t="shared" si="0"/>
        <v>1.9825950402407904</v>
      </c>
      <c r="G12" s="8"/>
    </row>
    <row r="13" spans="1:7" ht="14.25" x14ac:dyDescent="0.25">
      <c r="A13" s="5">
        <v>131</v>
      </c>
      <c r="B13" s="6" t="s">
        <v>12</v>
      </c>
      <c r="C13" s="6">
        <v>2032</v>
      </c>
      <c r="D13" s="6">
        <v>2147</v>
      </c>
      <c r="E13" s="7">
        <f t="shared" si="0"/>
        <v>5.6594488188976371</v>
      </c>
    </row>
    <row r="14" spans="1:7" ht="14.25" x14ac:dyDescent="0.25">
      <c r="A14" s="5">
        <v>132</v>
      </c>
      <c r="B14" s="6" t="s">
        <v>13</v>
      </c>
      <c r="C14" s="6">
        <v>146</v>
      </c>
      <c r="D14" s="6">
        <v>250</v>
      </c>
      <c r="E14" s="7">
        <f t="shared" si="0"/>
        <v>71.232876712328761</v>
      </c>
    </row>
    <row r="15" spans="1:7" ht="14.25" x14ac:dyDescent="0.25">
      <c r="A15" s="5">
        <v>150</v>
      </c>
      <c r="B15" s="6" t="s">
        <v>14</v>
      </c>
      <c r="C15" s="6">
        <v>4798</v>
      </c>
      <c r="D15" s="6">
        <v>4726</v>
      </c>
      <c r="E15" s="7">
        <f t="shared" si="0"/>
        <v>-1.5006252605252188</v>
      </c>
      <c r="G15" s="8"/>
    </row>
    <row r="16" spans="1:7" ht="14.25" x14ac:dyDescent="0.25">
      <c r="A16" s="5">
        <v>160</v>
      </c>
      <c r="B16" s="6" t="s">
        <v>15</v>
      </c>
      <c r="C16" s="6">
        <v>8091</v>
      </c>
      <c r="D16" s="6">
        <v>8463</v>
      </c>
      <c r="E16" s="7">
        <f t="shared" si="0"/>
        <v>4.5977011494252871</v>
      </c>
      <c r="G16" s="8"/>
    </row>
    <row r="17" spans="1:9" ht="14.25" x14ac:dyDescent="0.25">
      <c r="A17" s="5">
        <v>162</v>
      </c>
      <c r="B17" s="6" t="s">
        <v>16</v>
      </c>
      <c r="C17" s="6">
        <v>630</v>
      </c>
      <c r="D17" s="6">
        <v>503</v>
      </c>
      <c r="E17" s="7">
        <f t="shared" si="0"/>
        <v>-20.158730158730158</v>
      </c>
    </row>
    <row r="18" spans="1:9" ht="20.100000000000001" customHeight="1" x14ac:dyDescent="0.25">
      <c r="A18" s="10"/>
      <c r="B18" s="11" t="s">
        <v>17</v>
      </c>
      <c r="C18" s="12">
        <f>SUM(C9:C17)</f>
        <v>69362</v>
      </c>
      <c r="D18" s="12">
        <f>SUM(D9:D17)</f>
        <v>68069</v>
      </c>
      <c r="E18" s="13">
        <f t="shared" si="0"/>
        <v>-1.864133098814913</v>
      </c>
    </row>
    <row r="19" spans="1:9" s="9" customFormat="1" ht="14.25" x14ac:dyDescent="0.25">
      <c r="A19" s="5">
        <v>211</v>
      </c>
      <c r="B19" s="6" t="s">
        <v>18</v>
      </c>
      <c r="C19" s="6">
        <v>103</v>
      </c>
      <c r="D19" s="6">
        <v>161</v>
      </c>
      <c r="E19" s="7">
        <f t="shared" si="0"/>
        <v>56.310679611650485</v>
      </c>
      <c r="G19" s="14"/>
    </row>
    <row r="20" spans="1:9" ht="14.25" x14ac:dyDescent="0.25">
      <c r="A20" s="5">
        <v>212</v>
      </c>
      <c r="B20" s="6" t="s">
        <v>19</v>
      </c>
      <c r="C20" s="6">
        <v>1134</v>
      </c>
      <c r="D20" s="6">
        <v>1066</v>
      </c>
      <c r="E20" s="7">
        <f t="shared" si="0"/>
        <v>-5.996472663139329</v>
      </c>
      <c r="G20" s="8"/>
      <c r="I20" s="8"/>
    </row>
    <row r="21" spans="1:9" ht="14.25" x14ac:dyDescent="0.25">
      <c r="A21" s="5">
        <v>213</v>
      </c>
      <c r="B21" s="6" t="s">
        <v>20</v>
      </c>
      <c r="C21" s="6">
        <v>226</v>
      </c>
      <c r="D21" s="6">
        <v>198</v>
      </c>
      <c r="E21" s="7">
        <f t="shared" si="0"/>
        <v>-12.389380530973451</v>
      </c>
    </row>
    <row r="22" spans="1:9" ht="14.25" x14ac:dyDescent="0.25">
      <c r="A22" s="5">
        <v>214</v>
      </c>
      <c r="B22" s="6" t="s">
        <v>21</v>
      </c>
      <c r="C22" s="6">
        <v>5</v>
      </c>
      <c r="D22" s="6">
        <v>6</v>
      </c>
      <c r="E22" s="7">
        <f t="shared" si="0"/>
        <v>20</v>
      </c>
    </row>
    <row r="23" spans="1:9" ht="14.25" x14ac:dyDescent="0.25">
      <c r="A23" s="5">
        <v>215</v>
      </c>
      <c r="B23" s="6" t="s">
        <v>22</v>
      </c>
      <c r="C23" s="6">
        <v>13</v>
      </c>
      <c r="D23" s="6">
        <v>7</v>
      </c>
      <c r="E23" s="7">
        <f t="shared" si="0"/>
        <v>-46.153846153846153</v>
      </c>
    </row>
    <row r="24" spans="1:9" ht="14.25" x14ac:dyDescent="0.25">
      <c r="A24" s="5">
        <v>216</v>
      </c>
      <c r="B24" s="6" t="s">
        <v>23</v>
      </c>
      <c r="C24" s="6">
        <v>251</v>
      </c>
      <c r="D24" s="6">
        <v>251</v>
      </c>
      <c r="E24" s="7">
        <f t="shared" si="0"/>
        <v>0</v>
      </c>
    </row>
    <row r="25" spans="1:9" ht="14.25" x14ac:dyDescent="0.25">
      <c r="A25" s="5">
        <v>217</v>
      </c>
      <c r="B25" s="6" t="s">
        <v>24</v>
      </c>
      <c r="C25" s="6">
        <v>76</v>
      </c>
      <c r="D25" s="6">
        <v>83</v>
      </c>
      <c r="E25" s="7">
        <f t="shared" si="0"/>
        <v>9.2105263157894726</v>
      </c>
      <c r="G25" s="8"/>
    </row>
    <row r="26" spans="1:9" ht="14.25" x14ac:dyDescent="0.25">
      <c r="A26" s="5">
        <v>220</v>
      </c>
      <c r="B26" s="6" t="s">
        <v>25</v>
      </c>
      <c r="C26" s="6">
        <f>SUM(C27:C29)</f>
        <v>259</v>
      </c>
      <c r="D26" s="6">
        <f>SUM(D27:D29)</f>
        <v>248</v>
      </c>
      <c r="E26" s="7">
        <f t="shared" si="0"/>
        <v>-4.2471042471042466</v>
      </c>
      <c r="G26" s="8"/>
    </row>
    <row r="27" spans="1:9" ht="14.25" x14ac:dyDescent="0.25">
      <c r="A27" s="15" t="s">
        <v>26</v>
      </c>
      <c r="B27" s="16" t="s">
        <v>27</v>
      </c>
      <c r="C27" s="16">
        <v>131</v>
      </c>
      <c r="D27" s="16">
        <v>110</v>
      </c>
      <c r="E27" s="17">
        <f t="shared" si="0"/>
        <v>-16.030534351145036</v>
      </c>
    </row>
    <row r="28" spans="1:9" ht="14.25" x14ac:dyDescent="0.25">
      <c r="A28" s="15" t="s">
        <v>28</v>
      </c>
      <c r="B28" s="16" t="s">
        <v>29</v>
      </c>
      <c r="C28" s="16">
        <v>19</v>
      </c>
      <c r="D28" s="16">
        <v>18</v>
      </c>
      <c r="E28" s="17">
        <f t="shared" si="0"/>
        <v>-5.2631578947368416</v>
      </c>
    </row>
    <row r="29" spans="1:9" ht="14.25" x14ac:dyDescent="0.25">
      <c r="A29" s="15" t="s">
        <v>30</v>
      </c>
      <c r="B29" s="16" t="s">
        <v>31</v>
      </c>
      <c r="C29" s="16">
        <v>109</v>
      </c>
      <c r="D29" s="16">
        <v>120</v>
      </c>
      <c r="E29" s="17">
        <f t="shared" si="0"/>
        <v>10.091743119266056</v>
      </c>
    </row>
    <row r="30" spans="1:9" ht="14.25" x14ac:dyDescent="0.25">
      <c r="A30" s="5">
        <v>221</v>
      </c>
      <c r="B30" s="6" t="s">
        <v>32</v>
      </c>
      <c r="C30" s="6">
        <f>SUM(C31:C41)</f>
        <v>2235</v>
      </c>
      <c r="D30" s="6">
        <f>SUM(D31:D41)</f>
        <v>2287</v>
      </c>
      <c r="E30" s="7">
        <f t="shared" si="0"/>
        <v>2.3266219239373602</v>
      </c>
    </row>
    <row r="31" spans="1:9" ht="14.25" x14ac:dyDescent="0.25">
      <c r="A31" s="15" t="s">
        <v>33</v>
      </c>
      <c r="B31" s="16" t="s">
        <v>34</v>
      </c>
      <c r="C31" s="16">
        <v>1458</v>
      </c>
      <c r="D31" s="16">
        <v>1409</v>
      </c>
      <c r="E31" s="17">
        <f t="shared" si="0"/>
        <v>-3.3607681755829906</v>
      </c>
    </row>
    <row r="32" spans="1:9" ht="14.25" x14ac:dyDescent="0.25">
      <c r="A32" s="15" t="s">
        <v>35</v>
      </c>
      <c r="B32" s="16" t="s">
        <v>36</v>
      </c>
      <c r="C32" s="16">
        <v>100</v>
      </c>
      <c r="D32" s="16">
        <v>106</v>
      </c>
      <c r="E32" s="17">
        <f t="shared" si="0"/>
        <v>6</v>
      </c>
    </row>
    <row r="33" spans="1:5" ht="14.25" x14ac:dyDescent="0.25">
      <c r="A33" s="15" t="s">
        <v>37</v>
      </c>
      <c r="B33" s="16" t="s">
        <v>38</v>
      </c>
      <c r="C33" s="16">
        <v>360</v>
      </c>
      <c r="D33" s="16">
        <v>403</v>
      </c>
      <c r="E33" s="17">
        <f t="shared" si="0"/>
        <v>11.944444444444445</v>
      </c>
    </row>
    <row r="34" spans="1:5" ht="14.25" x14ac:dyDescent="0.25">
      <c r="A34" s="15" t="s">
        <v>39</v>
      </c>
      <c r="B34" s="16" t="s">
        <v>40</v>
      </c>
      <c r="C34" s="16">
        <v>10</v>
      </c>
      <c r="D34" s="16">
        <v>9</v>
      </c>
      <c r="E34" s="17">
        <f t="shared" si="0"/>
        <v>-10</v>
      </c>
    </row>
    <row r="35" spans="1:5" ht="14.25" x14ac:dyDescent="0.25">
      <c r="A35" s="15" t="s">
        <v>41</v>
      </c>
      <c r="B35" s="16" t="s">
        <v>42</v>
      </c>
      <c r="C35" s="16">
        <v>3</v>
      </c>
      <c r="D35" s="16">
        <v>2</v>
      </c>
      <c r="E35" s="17">
        <f t="shared" si="0"/>
        <v>-33.333333333333329</v>
      </c>
    </row>
    <row r="36" spans="1:5" ht="14.25" x14ac:dyDescent="0.25">
      <c r="A36" s="15" t="s">
        <v>43</v>
      </c>
      <c r="B36" s="16" t="s">
        <v>44</v>
      </c>
      <c r="C36" s="16">
        <v>29</v>
      </c>
      <c r="D36" s="16">
        <v>49</v>
      </c>
      <c r="E36" s="17">
        <f t="shared" si="0"/>
        <v>68.965517241379317</v>
      </c>
    </row>
    <row r="37" spans="1:5" ht="14.25" x14ac:dyDescent="0.25">
      <c r="A37" s="15" t="s">
        <v>45</v>
      </c>
      <c r="B37" s="16" t="s">
        <v>46</v>
      </c>
      <c r="C37" s="16">
        <v>33</v>
      </c>
      <c r="D37" s="16">
        <v>32</v>
      </c>
      <c r="E37" s="17">
        <f t="shared" si="0"/>
        <v>-3.0303030303030303</v>
      </c>
    </row>
    <row r="38" spans="1:5" ht="14.25" x14ac:dyDescent="0.25">
      <c r="A38" s="15" t="s">
        <v>47</v>
      </c>
      <c r="B38" s="16" t="s">
        <v>48</v>
      </c>
      <c r="C38" s="16">
        <v>1</v>
      </c>
      <c r="D38" s="16">
        <v>4</v>
      </c>
      <c r="E38" s="17">
        <f t="shared" si="0"/>
        <v>300</v>
      </c>
    </row>
    <row r="39" spans="1:5" ht="14.25" x14ac:dyDescent="0.25">
      <c r="A39" s="15" t="s">
        <v>49</v>
      </c>
      <c r="B39" s="16" t="s">
        <v>50</v>
      </c>
      <c r="C39" s="16">
        <v>163</v>
      </c>
      <c r="D39" s="16">
        <v>194</v>
      </c>
      <c r="E39" s="17">
        <f t="shared" si="0"/>
        <v>19.018404907975462</v>
      </c>
    </row>
    <row r="40" spans="1:5" ht="14.25" x14ac:dyDescent="0.25">
      <c r="A40" s="15" t="s">
        <v>51</v>
      </c>
      <c r="B40" s="16" t="s">
        <v>52</v>
      </c>
      <c r="C40" s="16">
        <v>31</v>
      </c>
      <c r="D40" s="16">
        <v>31</v>
      </c>
      <c r="E40" s="17">
        <f t="shared" si="0"/>
        <v>0</v>
      </c>
    </row>
    <row r="41" spans="1:5" ht="14.25" x14ac:dyDescent="0.25">
      <c r="A41" s="15" t="s">
        <v>53</v>
      </c>
      <c r="B41" s="16" t="s">
        <v>54</v>
      </c>
      <c r="C41" s="16">
        <v>47</v>
      </c>
      <c r="D41" s="16">
        <v>48</v>
      </c>
      <c r="E41" s="17">
        <f t="shared" si="0"/>
        <v>2.1276595744680851</v>
      </c>
    </row>
    <row r="42" spans="1:5" ht="14.25" x14ac:dyDescent="0.25">
      <c r="A42" s="5">
        <v>222</v>
      </c>
      <c r="B42" s="6" t="s">
        <v>55</v>
      </c>
      <c r="C42" s="6">
        <f>SUM(C43:C45)</f>
        <v>420</v>
      </c>
      <c r="D42" s="6">
        <f>SUM(D43:D45)</f>
        <v>347</v>
      </c>
      <c r="E42" s="7">
        <f t="shared" si="0"/>
        <v>-17.38095238095238</v>
      </c>
    </row>
    <row r="43" spans="1:5" ht="14.25" x14ac:dyDescent="0.25">
      <c r="A43" s="15" t="s">
        <v>56</v>
      </c>
      <c r="B43" s="16" t="s">
        <v>57</v>
      </c>
      <c r="C43" s="16">
        <v>385</v>
      </c>
      <c r="D43" s="16">
        <v>311</v>
      </c>
      <c r="E43" s="17">
        <f t="shared" si="0"/>
        <v>-19.220779220779221</v>
      </c>
    </row>
    <row r="44" spans="1:5" ht="14.25" x14ac:dyDescent="0.25">
      <c r="A44" s="15" t="s">
        <v>58</v>
      </c>
      <c r="B44" s="16" t="s">
        <v>59</v>
      </c>
      <c r="C44" s="16">
        <v>21</v>
      </c>
      <c r="D44" s="16">
        <v>22</v>
      </c>
      <c r="E44" s="17">
        <f t="shared" si="0"/>
        <v>4.7619047619047619</v>
      </c>
    </row>
    <row r="45" spans="1:5" ht="14.25" x14ac:dyDescent="0.25">
      <c r="A45" s="15" t="s">
        <v>60</v>
      </c>
      <c r="B45" s="16" t="s">
        <v>61</v>
      </c>
      <c r="C45" s="16">
        <v>14</v>
      </c>
      <c r="D45" s="16">
        <v>14</v>
      </c>
      <c r="E45" s="17">
        <f t="shared" si="0"/>
        <v>0</v>
      </c>
    </row>
    <row r="46" spans="1:5" ht="14.25" x14ac:dyDescent="0.25">
      <c r="A46" s="5">
        <v>223</v>
      </c>
      <c r="B46" s="6" t="s">
        <v>62</v>
      </c>
      <c r="C46" s="6">
        <v>22</v>
      </c>
      <c r="D46" s="6">
        <v>18</v>
      </c>
      <c r="E46" s="7">
        <f t="shared" si="0"/>
        <v>-18.181818181818183</v>
      </c>
    </row>
    <row r="47" spans="1:5" ht="14.25" x14ac:dyDescent="0.25">
      <c r="A47" s="5">
        <v>224</v>
      </c>
      <c r="B47" s="6" t="s">
        <v>63</v>
      </c>
      <c r="C47" s="6">
        <v>21</v>
      </c>
      <c r="D47" s="6">
        <v>21</v>
      </c>
      <c r="E47" s="7">
        <f t="shared" si="0"/>
        <v>0</v>
      </c>
    </row>
    <row r="48" spans="1:5" ht="14.25" x14ac:dyDescent="0.25">
      <c r="A48" s="5">
        <v>225</v>
      </c>
      <c r="B48" s="6" t="s">
        <v>64</v>
      </c>
      <c r="C48" s="6">
        <v>4</v>
      </c>
      <c r="D48" s="6">
        <v>4</v>
      </c>
      <c r="E48" s="7">
        <f t="shared" si="0"/>
        <v>0</v>
      </c>
    </row>
    <row r="49" spans="1:5" ht="14.25" x14ac:dyDescent="0.25">
      <c r="A49" s="5">
        <v>226</v>
      </c>
      <c r="B49" s="6" t="s">
        <v>65</v>
      </c>
      <c r="C49" s="6">
        <f>SUM(C50:C75)</f>
        <v>2486</v>
      </c>
      <c r="D49" s="6">
        <f>SUM(D50:D75)</f>
        <v>2587</v>
      </c>
      <c r="E49" s="7">
        <f t="shared" si="0"/>
        <v>4.0627514078841509</v>
      </c>
    </row>
    <row r="50" spans="1:5" ht="14.25" x14ac:dyDescent="0.25">
      <c r="A50" s="15" t="s">
        <v>66</v>
      </c>
      <c r="B50" s="16" t="s">
        <v>67</v>
      </c>
      <c r="C50" s="16">
        <v>7</v>
      </c>
      <c r="D50" s="16">
        <v>3</v>
      </c>
      <c r="E50" s="17">
        <f t="shared" si="0"/>
        <v>-57.142857142857139</v>
      </c>
    </row>
    <row r="51" spans="1:5" ht="14.25" x14ac:dyDescent="0.25">
      <c r="A51" s="15" t="s">
        <v>68</v>
      </c>
      <c r="B51" s="16" t="s">
        <v>69</v>
      </c>
      <c r="C51" s="16">
        <v>10</v>
      </c>
      <c r="D51" s="16">
        <v>7</v>
      </c>
      <c r="E51" s="17">
        <f t="shared" si="0"/>
        <v>-30</v>
      </c>
    </row>
    <row r="52" spans="1:5" ht="14.25" x14ac:dyDescent="0.25">
      <c r="A52" s="15" t="s">
        <v>70</v>
      </c>
      <c r="B52" s="16" t="s">
        <v>71</v>
      </c>
      <c r="C52" s="16">
        <v>47</v>
      </c>
      <c r="D52" s="16">
        <v>71</v>
      </c>
      <c r="E52" s="17">
        <f t="shared" si="0"/>
        <v>51.063829787234042</v>
      </c>
    </row>
    <row r="53" spans="1:5" ht="14.25" x14ac:dyDescent="0.25">
      <c r="A53" s="15" t="s">
        <v>72</v>
      </c>
      <c r="B53" s="16" t="s">
        <v>73</v>
      </c>
      <c r="C53" s="16">
        <v>16</v>
      </c>
      <c r="D53" s="16">
        <v>41</v>
      </c>
      <c r="E53" s="17">
        <f t="shared" si="0"/>
        <v>156.25</v>
      </c>
    </row>
    <row r="54" spans="1:5" ht="14.25" x14ac:dyDescent="0.25">
      <c r="A54" s="15" t="s">
        <v>74</v>
      </c>
      <c r="B54" s="16" t="s">
        <v>75</v>
      </c>
      <c r="C54" s="16">
        <v>8</v>
      </c>
      <c r="D54" s="16">
        <v>5</v>
      </c>
      <c r="E54" s="17">
        <f t="shared" si="0"/>
        <v>-37.5</v>
      </c>
    </row>
    <row r="55" spans="1:5" ht="14.25" x14ac:dyDescent="0.25">
      <c r="A55" s="15" t="s">
        <v>76</v>
      </c>
      <c r="B55" s="16" t="s">
        <v>77</v>
      </c>
      <c r="C55" s="16">
        <v>55</v>
      </c>
      <c r="D55" s="16">
        <v>101</v>
      </c>
      <c r="E55" s="17">
        <f t="shared" si="0"/>
        <v>83.636363636363626</v>
      </c>
    </row>
    <row r="56" spans="1:5" ht="14.25" x14ac:dyDescent="0.25">
      <c r="A56" s="15" t="s">
        <v>78</v>
      </c>
      <c r="B56" s="16" t="s">
        <v>79</v>
      </c>
      <c r="C56" s="16">
        <v>8</v>
      </c>
      <c r="D56" s="16">
        <v>10</v>
      </c>
      <c r="E56" s="17">
        <f t="shared" si="0"/>
        <v>25</v>
      </c>
    </row>
    <row r="57" spans="1:5" ht="14.25" x14ac:dyDescent="0.25">
      <c r="A57" s="15" t="s">
        <v>80</v>
      </c>
      <c r="B57" s="16" t="s">
        <v>81</v>
      </c>
      <c r="C57" s="16">
        <v>128</v>
      </c>
      <c r="D57" s="16">
        <v>140</v>
      </c>
      <c r="E57" s="17">
        <f t="shared" si="0"/>
        <v>9.375</v>
      </c>
    </row>
    <row r="58" spans="1:5" ht="14.25" x14ac:dyDescent="0.25">
      <c r="A58" s="15" t="s">
        <v>82</v>
      </c>
      <c r="B58" s="16" t="s">
        <v>83</v>
      </c>
      <c r="C58" s="16">
        <v>91</v>
      </c>
      <c r="D58" s="16">
        <v>84</v>
      </c>
      <c r="E58" s="17">
        <f t="shared" si="0"/>
        <v>-7.6923076923076925</v>
      </c>
    </row>
    <row r="59" spans="1:5" ht="14.25" x14ac:dyDescent="0.25">
      <c r="A59" s="15" t="s">
        <v>84</v>
      </c>
      <c r="B59" s="16" t="s">
        <v>85</v>
      </c>
      <c r="C59" s="16">
        <v>24</v>
      </c>
      <c r="D59" s="16">
        <v>20</v>
      </c>
      <c r="E59" s="17">
        <f t="shared" si="0"/>
        <v>-16.666666666666664</v>
      </c>
    </row>
    <row r="60" spans="1:5" ht="14.25" x14ac:dyDescent="0.25">
      <c r="A60" s="15" t="s">
        <v>86</v>
      </c>
      <c r="B60" s="16" t="s">
        <v>87</v>
      </c>
      <c r="C60" s="16">
        <v>7</v>
      </c>
      <c r="D60" s="16">
        <v>12</v>
      </c>
      <c r="E60" s="17">
        <f t="shared" si="0"/>
        <v>71.428571428571431</v>
      </c>
    </row>
    <row r="61" spans="1:5" ht="14.25" x14ac:dyDescent="0.25">
      <c r="A61" s="15" t="s">
        <v>88</v>
      </c>
      <c r="B61" s="16" t="s">
        <v>89</v>
      </c>
      <c r="C61" s="8">
        <v>33</v>
      </c>
      <c r="D61" s="8">
        <v>32</v>
      </c>
      <c r="E61" s="17">
        <f t="shared" si="0"/>
        <v>-3.0303030303030303</v>
      </c>
    </row>
    <row r="62" spans="1:5" ht="14.25" x14ac:dyDescent="0.25">
      <c r="A62" s="15" t="s">
        <v>90</v>
      </c>
      <c r="B62" s="16" t="s">
        <v>91</v>
      </c>
      <c r="C62" s="8">
        <v>2</v>
      </c>
      <c r="D62" s="8">
        <v>0</v>
      </c>
      <c r="E62" s="17">
        <f t="shared" si="0"/>
        <v>-100</v>
      </c>
    </row>
    <row r="63" spans="1:5" ht="14.25" x14ac:dyDescent="0.25">
      <c r="A63" s="15" t="s">
        <v>92</v>
      </c>
      <c r="B63" s="16" t="s">
        <v>93</v>
      </c>
      <c r="C63" s="8">
        <v>66</v>
      </c>
      <c r="D63" s="8">
        <v>71</v>
      </c>
      <c r="E63" s="17">
        <f t="shared" si="0"/>
        <v>7.5757575757575761</v>
      </c>
    </row>
    <row r="64" spans="1:5" ht="14.25" x14ac:dyDescent="0.25">
      <c r="A64" s="15" t="s">
        <v>94</v>
      </c>
      <c r="B64" s="16" t="s">
        <v>95</v>
      </c>
      <c r="C64" s="8">
        <v>8</v>
      </c>
      <c r="D64" s="8">
        <v>8</v>
      </c>
      <c r="E64" s="17">
        <f t="shared" si="0"/>
        <v>0</v>
      </c>
    </row>
    <row r="65" spans="1:7" ht="14.25" x14ac:dyDescent="0.25">
      <c r="A65" s="15" t="s">
        <v>96</v>
      </c>
      <c r="B65" s="16" t="s">
        <v>97</v>
      </c>
      <c r="C65" s="8">
        <v>100</v>
      </c>
      <c r="D65" s="8">
        <v>99</v>
      </c>
      <c r="E65" s="17">
        <f t="shared" si="0"/>
        <v>-1</v>
      </c>
    </row>
    <row r="66" spans="1:7" ht="14.25" x14ac:dyDescent="0.25">
      <c r="A66" s="15" t="s">
        <v>98</v>
      </c>
      <c r="B66" s="16" t="s">
        <v>99</v>
      </c>
      <c r="C66" s="8">
        <v>4</v>
      </c>
      <c r="D66" s="8">
        <v>4</v>
      </c>
      <c r="E66" s="17">
        <f t="shared" si="0"/>
        <v>0</v>
      </c>
    </row>
    <row r="67" spans="1:7" ht="14.25" x14ac:dyDescent="0.25">
      <c r="A67" s="15" t="s">
        <v>100</v>
      </c>
      <c r="B67" s="16" t="s">
        <v>101</v>
      </c>
      <c r="C67" s="8">
        <v>9</v>
      </c>
      <c r="D67" s="8">
        <v>10</v>
      </c>
      <c r="E67" s="17">
        <f t="shared" si="0"/>
        <v>11.111111111111111</v>
      </c>
    </row>
    <row r="68" spans="1:7" ht="14.25" x14ac:dyDescent="0.25">
      <c r="A68" s="15" t="s">
        <v>102</v>
      </c>
      <c r="B68" s="16" t="s">
        <v>103</v>
      </c>
      <c r="C68" s="8">
        <v>14</v>
      </c>
      <c r="D68" s="8">
        <v>17</v>
      </c>
      <c r="E68" s="17">
        <f t="shared" si="0"/>
        <v>21.428571428571427</v>
      </c>
    </row>
    <row r="69" spans="1:7" ht="14.25" x14ac:dyDescent="0.25">
      <c r="A69" s="15" t="s">
        <v>104</v>
      </c>
      <c r="B69" s="16" t="s">
        <v>105</v>
      </c>
      <c r="C69" s="8">
        <v>18</v>
      </c>
      <c r="D69" s="8">
        <v>18</v>
      </c>
      <c r="E69" s="17">
        <f t="shared" si="0"/>
        <v>0</v>
      </c>
    </row>
    <row r="70" spans="1:7" ht="14.25" x14ac:dyDescent="0.25">
      <c r="A70" s="15" t="s">
        <v>106</v>
      </c>
      <c r="B70" s="16" t="s">
        <v>107</v>
      </c>
      <c r="C70" s="8">
        <v>1184</v>
      </c>
      <c r="D70" s="8">
        <v>1036</v>
      </c>
      <c r="E70" s="17">
        <f t="shared" si="0"/>
        <v>-12.5</v>
      </c>
    </row>
    <row r="71" spans="1:7" ht="14.25" x14ac:dyDescent="0.25">
      <c r="A71" s="15" t="s">
        <v>108</v>
      </c>
      <c r="B71" s="16" t="s">
        <v>109</v>
      </c>
      <c r="C71" s="8">
        <v>11</v>
      </c>
      <c r="D71" s="8">
        <v>23</v>
      </c>
      <c r="E71" s="17">
        <f t="shared" si="0"/>
        <v>109.09090909090908</v>
      </c>
    </row>
    <row r="72" spans="1:7" ht="14.25" x14ac:dyDescent="0.25">
      <c r="A72" s="15" t="s">
        <v>110</v>
      </c>
      <c r="B72" s="16" t="s">
        <v>111</v>
      </c>
      <c r="C72" s="8">
        <v>27</v>
      </c>
      <c r="D72" s="8">
        <v>27</v>
      </c>
      <c r="E72" s="17">
        <f t="shared" si="0"/>
        <v>0</v>
      </c>
    </row>
    <row r="73" spans="1:7" ht="14.25" x14ac:dyDescent="0.25">
      <c r="A73" s="15" t="s">
        <v>112</v>
      </c>
      <c r="B73" s="16" t="s">
        <v>113</v>
      </c>
      <c r="C73" s="8">
        <v>47</v>
      </c>
      <c r="D73" s="8">
        <v>92</v>
      </c>
      <c r="E73" s="17">
        <f t="shared" ref="E73:E128" si="1">+(D73-C73)/C73*100</f>
        <v>95.744680851063833</v>
      </c>
    </row>
    <row r="74" spans="1:7" ht="14.25" x14ac:dyDescent="0.25">
      <c r="A74" s="15" t="s">
        <v>114</v>
      </c>
      <c r="B74" s="16" t="s">
        <v>115</v>
      </c>
      <c r="C74" s="16">
        <v>62</v>
      </c>
      <c r="D74" s="16">
        <v>66</v>
      </c>
      <c r="E74" s="17">
        <f t="shared" si="1"/>
        <v>6.4516129032258061</v>
      </c>
    </row>
    <row r="75" spans="1:7" ht="14.25" x14ac:dyDescent="0.25">
      <c r="A75" s="15" t="s">
        <v>116</v>
      </c>
      <c r="B75" s="16" t="s">
        <v>117</v>
      </c>
      <c r="C75" s="16">
        <v>500</v>
      </c>
      <c r="D75" s="16">
        <v>590</v>
      </c>
      <c r="E75" s="17">
        <f t="shared" si="1"/>
        <v>18</v>
      </c>
    </row>
    <row r="76" spans="1:7" ht="14.25" x14ac:dyDescent="0.25">
      <c r="A76" s="5">
        <v>227</v>
      </c>
      <c r="B76" s="6" t="s">
        <v>118</v>
      </c>
      <c r="C76" s="6">
        <f>SUM(C77:C87)</f>
        <v>2850</v>
      </c>
      <c r="D76" s="6">
        <f>SUM(D77:D87)</f>
        <v>2830</v>
      </c>
      <c r="E76" s="7">
        <f t="shared" si="1"/>
        <v>-0.70175438596491224</v>
      </c>
      <c r="G76" s="18"/>
    </row>
    <row r="77" spans="1:7" ht="14.25" x14ac:dyDescent="0.25">
      <c r="A77" s="15" t="s">
        <v>119</v>
      </c>
      <c r="B77" s="16" t="s">
        <v>120</v>
      </c>
      <c r="C77" s="16">
        <v>1720</v>
      </c>
      <c r="D77" s="16">
        <v>1671</v>
      </c>
      <c r="E77" s="17">
        <f t="shared" si="1"/>
        <v>-2.8488372093023258</v>
      </c>
    </row>
    <row r="78" spans="1:7" ht="14.25" x14ac:dyDescent="0.25">
      <c r="A78" s="15" t="s">
        <v>121</v>
      </c>
      <c r="B78" s="16" t="s">
        <v>122</v>
      </c>
      <c r="C78" s="16">
        <v>830</v>
      </c>
      <c r="D78" s="16">
        <v>815</v>
      </c>
      <c r="E78" s="17">
        <f t="shared" si="1"/>
        <v>-1.8072289156626504</v>
      </c>
    </row>
    <row r="79" spans="1:7" ht="14.25" x14ac:dyDescent="0.25">
      <c r="A79" s="15" t="s">
        <v>123</v>
      </c>
      <c r="B79" s="19" t="s">
        <v>124</v>
      </c>
      <c r="C79" s="20">
        <v>13</v>
      </c>
      <c r="D79" s="20">
        <v>47</v>
      </c>
      <c r="E79" s="17">
        <f t="shared" si="1"/>
        <v>261.53846153846155</v>
      </c>
    </row>
    <row r="80" spans="1:7" ht="14.25" x14ac:dyDescent="0.25">
      <c r="A80" s="15" t="s">
        <v>125</v>
      </c>
      <c r="B80" s="16" t="s">
        <v>126</v>
      </c>
      <c r="C80" s="16">
        <v>15</v>
      </c>
      <c r="D80" s="16">
        <v>21</v>
      </c>
      <c r="E80" s="17">
        <f t="shared" si="1"/>
        <v>40</v>
      </c>
    </row>
    <row r="81" spans="1:9" ht="14.25" x14ac:dyDescent="0.25">
      <c r="A81" s="15" t="s">
        <v>127</v>
      </c>
      <c r="B81" s="19" t="s">
        <v>128</v>
      </c>
      <c r="C81" s="20">
        <v>72</v>
      </c>
      <c r="D81" s="20">
        <v>64</v>
      </c>
      <c r="E81" s="17">
        <f t="shared" si="1"/>
        <v>-11.111111111111111</v>
      </c>
    </row>
    <row r="82" spans="1:9" ht="14.25" x14ac:dyDescent="0.25">
      <c r="A82" s="15" t="s">
        <v>129</v>
      </c>
      <c r="B82" s="19" t="s">
        <v>130</v>
      </c>
      <c r="C82" s="20">
        <v>28</v>
      </c>
      <c r="D82" s="20">
        <v>43</v>
      </c>
      <c r="E82" s="17">
        <f t="shared" si="1"/>
        <v>53.571428571428569</v>
      </c>
    </row>
    <row r="83" spans="1:9" ht="14.25" x14ac:dyDescent="0.25">
      <c r="A83" s="15" t="s">
        <v>131</v>
      </c>
      <c r="B83" s="19" t="s">
        <v>132</v>
      </c>
      <c r="C83" s="20">
        <v>54</v>
      </c>
      <c r="D83" s="20">
        <v>52</v>
      </c>
      <c r="E83" s="17">
        <f t="shared" si="1"/>
        <v>-3.7037037037037033</v>
      </c>
    </row>
    <row r="84" spans="1:9" ht="14.25" x14ac:dyDescent="0.25">
      <c r="A84" s="15" t="s">
        <v>133</v>
      </c>
      <c r="B84" s="19" t="s">
        <v>134</v>
      </c>
      <c r="C84" s="20">
        <v>30</v>
      </c>
      <c r="D84" s="20">
        <v>33</v>
      </c>
      <c r="E84" s="17">
        <f t="shared" si="1"/>
        <v>10</v>
      </c>
    </row>
    <row r="85" spans="1:9" ht="14.25" x14ac:dyDescent="0.25">
      <c r="A85" s="15" t="s">
        <v>135</v>
      </c>
      <c r="B85" s="19" t="s">
        <v>136</v>
      </c>
      <c r="C85" s="20">
        <v>37</v>
      </c>
      <c r="D85" s="20">
        <v>42</v>
      </c>
      <c r="E85" s="17">
        <f t="shared" si="1"/>
        <v>13.513513513513514</v>
      </c>
    </row>
    <row r="86" spans="1:9" ht="14.25" x14ac:dyDescent="0.25">
      <c r="A86" s="15" t="s">
        <v>137</v>
      </c>
      <c r="B86" s="19" t="s">
        <v>138</v>
      </c>
      <c r="C86" s="20">
        <v>13</v>
      </c>
      <c r="D86" s="20">
        <v>20</v>
      </c>
      <c r="E86" s="17">
        <f t="shared" si="1"/>
        <v>53.846153846153847</v>
      </c>
    </row>
    <row r="87" spans="1:9" ht="14.25" x14ac:dyDescent="0.25">
      <c r="A87" s="15" t="s">
        <v>139</v>
      </c>
      <c r="B87" s="19" t="s">
        <v>140</v>
      </c>
      <c r="C87" s="20">
        <v>38</v>
      </c>
      <c r="D87" s="20">
        <v>22</v>
      </c>
      <c r="E87" s="17">
        <f t="shared" si="1"/>
        <v>-42.105263157894733</v>
      </c>
    </row>
    <row r="88" spans="1:9" ht="14.25" x14ac:dyDescent="0.25">
      <c r="A88" s="21">
        <v>228</v>
      </c>
      <c r="B88" s="21" t="s">
        <v>141</v>
      </c>
      <c r="C88" s="22">
        <v>124</v>
      </c>
      <c r="D88" s="22">
        <v>119</v>
      </c>
      <c r="E88" s="7">
        <f t="shared" si="1"/>
        <v>-4.032258064516129</v>
      </c>
    </row>
    <row r="89" spans="1:9" ht="14.25" x14ac:dyDescent="0.25">
      <c r="A89" s="21">
        <v>229</v>
      </c>
      <c r="B89" s="21" t="s">
        <v>142</v>
      </c>
      <c r="C89" s="22">
        <f>SUM(C90:C119)</f>
        <v>1371</v>
      </c>
      <c r="D89" s="22">
        <f>SUM(D90:D119)</f>
        <v>1387</v>
      </c>
      <c r="E89" s="7">
        <f t="shared" si="1"/>
        <v>1.1670313639679066</v>
      </c>
      <c r="G89" s="8"/>
      <c r="I89" s="8"/>
    </row>
    <row r="90" spans="1:9" ht="14.25" x14ac:dyDescent="0.25">
      <c r="A90" s="15" t="s">
        <v>143</v>
      </c>
      <c r="B90" s="2" t="s">
        <v>144</v>
      </c>
      <c r="C90" s="16">
        <v>4</v>
      </c>
      <c r="D90" s="16">
        <v>0</v>
      </c>
      <c r="E90" s="17">
        <f t="shared" si="1"/>
        <v>-100</v>
      </c>
      <c r="G90" s="8"/>
      <c r="I90" s="8"/>
    </row>
    <row r="91" spans="1:9" ht="14.25" x14ac:dyDescent="0.25">
      <c r="A91" s="15" t="s">
        <v>145</v>
      </c>
      <c r="B91" s="2" t="s">
        <v>27</v>
      </c>
      <c r="C91" s="16">
        <v>224</v>
      </c>
      <c r="D91" s="16">
        <v>215</v>
      </c>
      <c r="E91" s="17">
        <f t="shared" si="1"/>
        <v>-4.0178571428571432</v>
      </c>
    </row>
    <row r="92" spans="1:9" ht="14.25" x14ac:dyDescent="0.25">
      <c r="A92" s="15" t="s">
        <v>146</v>
      </c>
      <c r="B92" s="16" t="s">
        <v>147</v>
      </c>
      <c r="C92" s="16">
        <v>8</v>
      </c>
      <c r="D92" s="16">
        <v>6</v>
      </c>
      <c r="E92" s="17">
        <f t="shared" si="1"/>
        <v>-25</v>
      </c>
      <c r="F92" s="9"/>
    </row>
    <row r="93" spans="1:9" ht="14.25" x14ac:dyDescent="0.25">
      <c r="A93" s="15" t="s">
        <v>148</v>
      </c>
      <c r="B93" s="16" t="s">
        <v>31</v>
      </c>
      <c r="C93" s="16">
        <v>101</v>
      </c>
      <c r="D93" s="16">
        <v>86</v>
      </c>
      <c r="E93" s="17">
        <f t="shared" si="1"/>
        <v>-14.85148514851485</v>
      </c>
    </row>
    <row r="94" spans="1:9" ht="14.25" x14ac:dyDescent="0.25">
      <c r="A94" s="15" t="s">
        <v>149</v>
      </c>
      <c r="B94" s="16" t="s">
        <v>150</v>
      </c>
      <c r="C94" s="16">
        <v>3</v>
      </c>
      <c r="D94" s="16">
        <v>3</v>
      </c>
      <c r="E94" s="17">
        <f t="shared" si="1"/>
        <v>0</v>
      </c>
    </row>
    <row r="95" spans="1:9" ht="14.25" x14ac:dyDescent="0.25">
      <c r="A95" s="15" t="s">
        <v>151</v>
      </c>
      <c r="B95" s="16" t="s">
        <v>152</v>
      </c>
      <c r="C95" s="16">
        <v>46</v>
      </c>
      <c r="D95" s="16">
        <v>53</v>
      </c>
      <c r="E95" s="17">
        <f t="shared" si="1"/>
        <v>15.217391304347828</v>
      </c>
    </row>
    <row r="96" spans="1:9" ht="14.25" x14ac:dyDescent="0.25">
      <c r="A96" s="15" t="s">
        <v>153</v>
      </c>
      <c r="B96" s="16" t="s">
        <v>154</v>
      </c>
      <c r="C96" s="16">
        <v>51</v>
      </c>
      <c r="D96" s="16">
        <v>70</v>
      </c>
      <c r="E96" s="17">
        <f t="shared" si="1"/>
        <v>37.254901960784316</v>
      </c>
    </row>
    <row r="97" spans="1:5" ht="14.25" x14ac:dyDescent="0.25">
      <c r="A97" s="15" t="s">
        <v>155</v>
      </c>
      <c r="B97" s="16" t="s">
        <v>156</v>
      </c>
      <c r="C97" s="16">
        <v>17</v>
      </c>
      <c r="D97" s="16">
        <v>13</v>
      </c>
      <c r="E97" s="17">
        <f t="shared" si="1"/>
        <v>-23.52941176470588</v>
      </c>
    </row>
    <row r="98" spans="1:5" ht="14.25" x14ac:dyDescent="0.25">
      <c r="A98" s="15" t="s">
        <v>157</v>
      </c>
      <c r="B98" s="16" t="s">
        <v>158</v>
      </c>
      <c r="C98" s="16">
        <v>34</v>
      </c>
      <c r="D98" s="16">
        <v>40</v>
      </c>
      <c r="E98" s="17">
        <f t="shared" si="1"/>
        <v>17.647058823529413</v>
      </c>
    </row>
    <row r="99" spans="1:5" ht="14.25" x14ac:dyDescent="0.25">
      <c r="A99" s="15" t="s">
        <v>159</v>
      </c>
      <c r="B99" s="16" t="s">
        <v>160</v>
      </c>
      <c r="C99" s="16">
        <v>43</v>
      </c>
      <c r="D99" s="16">
        <v>56</v>
      </c>
      <c r="E99" s="17">
        <f t="shared" si="1"/>
        <v>30.232558139534881</v>
      </c>
    </row>
    <row r="100" spans="1:5" ht="14.25" x14ac:dyDescent="0.25">
      <c r="A100" s="15" t="s">
        <v>161</v>
      </c>
      <c r="B100" s="16" t="s">
        <v>69</v>
      </c>
      <c r="C100" s="16">
        <v>20</v>
      </c>
      <c r="D100" s="16">
        <v>20</v>
      </c>
      <c r="E100" s="17">
        <f t="shared" si="1"/>
        <v>0</v>
      </c>
    </row>
    <row r="101" spans="1:5" ht="14.25" x14ac:dyDescent="0.25">
      <c r="A101" s="15" t="s">
        <v>162</v>
      </c>
      <c r="B101" s="19" t="s">
        <v>163</v>
      </c>
      <c r="C101" s="20">
        <v>19</v>
      </c>
      <c r="D101" s="20">
        <v>17</v>
      </c>
      <c r="E101" s="17">
        <f t="shared" si="1"/>
        <v>-10.526315789473683</v>
      </c>
    </row>
    <row r="102" spans="1:5" ht="14.25" x14ac:dyDescent="0.25">
      <c r="A102" s="15" t="s">
        <v>164</v>
      </c>
      <c r="B102" s="19" t="s">
        <v>165</v>
      </c>
      <c r="C102" s="20">
        <v>6</v>
      </c>
      <c r="D102" s="20">
        <v>3</v>
      </c>
      <c r="E102" s="17">
        <f t="shared" si="1"/>
        <v>-50</v>
      </c>
    </row>
    <row r="103" spans="1:5" ht="14.25" x14ac:dyDescent="0.25">
      <c r="A103" s="15" t="s">
        <v>166</v>
      </c>
      <c r="B103" s="19" t="s">
        <v>167</v>
      </c>
      <c r="C103" s="20">
        <v>0</v>
      </c>
      <c r="D103" s="20">
        <v>1</v>
      </c>
      <c r="E103" s="23" t="s">
        <v>168</v>
      </c>
    </row>
    <row r="104" spans="1:5" ht="14.25" x14ac:dyDescent="0.25">
      <c r="A104" s="15" t="s">
        <v>169</v>
      </c>
      <c r="B104" s="19" t="s">
        <v>170</v>
      </c>
      <c r="C104" s="20">
        <v>17</v>
      </c>
      <c r="D104" s="20">
        <v>15</v>
      </c>
      <c r="E104" s="17">
        <f t="shared" si="1"/>
        <v>-11.76470588235294</v>
      </c>
    </row>
    <row r="105" spans="1:5" ht="14.25" x14ac:dyDescent="0.25">
      <c r="A105" s="15" t="s">
        <v>171</v>
      </c>
      <c r="B105" s="19" t="s">
        <v>172</v>
      </c>
      <c r="C105" s="20">
        <v>24</v>
      </c>
      <c r="D105" s="20">
        <v>12</v>
      </c>
      <c r="E105" s="17">
        <f t="shared" si="1"/>
        <v>-50</v>
      </c>
    </row>
    <row r="106" spans="1:5" ht="14.25" x14ac:dyDescent="0.25">
      <c r="A106" s="15" t="s">
        <v>173</v>
      </c>
      <c r="B106" s="19" t="s">
        <v>174</v>
      </c>
      <c r="C106" s="20">
        <v>22</v>
      </c>
      <c r="D106" s="20">
        <v>28</v>
      </c>
      <c r="E106" s="17">
        <f t="shared" si="1"/>
        <v>27.27272727272727</v>
      </c>
    </row>
    <row r="107" spans="1:5" ht="14.25" x14ac:dyDescent="0.25">
      <c r="A107" s="15" t="s">
        <v>175</v>
      </c>
      <c r="B107" s="19" t="s">
        <v>176</v>
      </c>
      <c r="C107" s="20">
        <v>3</v>
      </c>
      <c r="D107" s="20">
        <v>5</v>
      </c>
      <c r="E107" s="17">
        <f t="shared" si="1"/>
        <v>66.666666666666657</v>
      </c>
    </row>
    <row r="108" spans="1:5" ht="14.25" x14ac:dyDescent="0.25">
      <c r="A108" s="15" t="s">
        <v>177</v>
      </c>
      <c r="B108" s="19" t="s">
        <v>178</v>
      </c>
      <c r="C108" s="20">
        <v>5</v>
      </c>
      <c r="D108" s="20">
        <v>4</v>
      </c>
      <c r="E108" s="17">
        <f t="shared" si="1"/>
        <v>-20</v>
      </c>
    </row>
    <row r="109" spans="1:5" ht="14.25" x14ac:dyDescent="0.25">
      <c r="A109" s="15" t="s">
        <v>179</v>
      </c>
      <c r="B109" s="19" t="s">
        <v>180</v>
      </c>
      <c r="C109" s="20">
        <v>11</v>
      </c>
      <c r="D109" s="20">
        <v>11</v>
      </c>
      <c r="E109" s="17">
        <f t="shared" si="1"/>
        <v>0</v>
      </c>
    </row>
    <row r="110" spans="1:5" ht="14.25" x14ac:dyDescent="0.25">
      <c r="A110" s="15" t="s">
        <v>181</v>
      </c>
      <c r="B110" s="19" t="s">
        <v>182</v>
      </c>
      <c r="C110" s="20">
        <v>235</v>
      </c>
      <c r="D110" s="20">
        <v>254</v>
      </c>
      <c r="E110" s="17">
        <f t="shared" si="1"/>
        <v>8.085106382978724</v>
      </c>
    </row>
    <row r="111" spans="1:5" ht="14.25" x14ac:dyDescent="0.25">
      <c r="A111" s="15" t="s">
        <v>183</v>
      </c>
      <c r="B111" s="19" t="s">
        <v>184</v>
      </c>
      <c r="C111" s="20">
        <v>1</v>
      </c>
      <c r="D111" s="20">
        <v>2</v>
      </c>
      <c r="E111" s="17">
        <f t="shared" si="1"/>
        <v>100</v>
      </c>
    </row>
    <row r="112" spans="1:5" ht="14.25" x14ac:dyDescent="0.25">
      <c r="A112" s="15" t="s">
        <v>185</v>
      </c>
      <c r="B112" s="19" t="s">
        <v>186</v>
      </c>
      <c r="C112" s="20">
        <v>143</v>
      </c>
      <c r="D112" s="20">
        <v>165</v>
      </c>
      <c r="E112" s="17">
        <f t="shared" si="1"/>
        <v>15.384615384615385</v>
      </c>
    </row>
    <row r="113" spans="1:9" ht="14.25" x14ac:dyDescent="0.25">
      <c r="A113" s="15" t="s">
        <v>187</v>
      </c>
      <c r="B113" s="19" t="s">
        <v>93</v>
      </c>
      <c r="C113" s="20">
        <v>7</v>
      </c>
      <c r="D113" s="20">
        <v>6</v>
      </c>
      <c r="E113" s="17">
        <f t="shared" si="1"/>
        <v>-14.285714285714285</v>
      </c>
    </row>
    <row r="114" spans="1:9" ht="14.25" x14ac:dyDescent="0.25">
      <c r="A114" s="15" t="s">
        <v>188</v>
      </c>
      <c r="B114" s="19" t="s">
        <v>189</v>
      </c>
      <c r="C114" s="20">
        <v>45</v>
      </c>
      <c r="D114" s="20">
        <v>51</v>
      </c>
      <c r="E114" s="17">
        <f t="shared" si="1"/>
        <v>13.333333333333334</v>
      </c>
    </row>
    <row r="115" spans="1:9" ht="14.25" x14ac:dyDescent="0.25">
      <c r="A115" s="15" t="s">
        <v>190</v>
      </c>
      <c r="B115" s="19" t="s">
        <v>62</v>
      </c>
      <c r="C115" s="20">
        <v>9</v>
      </c>
      <c r="D115" s="20">
        <v>11</v>
      </c>
      <c r="E115" s="17">
        <f t="shared" si="1"/>
        <v>22.222222222222221</v>
      </c>
    </row>
    <row r="116" spans="1:9" ht="14.25" x14ac:dyDescent="0.25">
      <c r="A116" s="15" t="s">
        <v>191</v>
      </c>
      <c r="B116" s="19" t="s">
        <v>192</v>
      </c>
      <c r="C116" s="20">
        <v>19</v>
      </c>
      <c r="D116" s="20">
        <v>12</v>
      </c>
      <c r="E116" s="17">
        <f t="shared" si="1"/>
        <v>-36.84210526315789</v>
      </c>
    </row>
    <row r="117" spans="1:9" ht="14.25" x14ac:dyDescent="0.25">
      <c r="A117" s="15" t="s">
        <v>193</v>
      </c>
      <c r="B117" s="19" t="s">
        <v>194</v>
      </c>
      <c r="C117" s="20">
        <v>11</v>
      </c>
      <c r="D117" s="20">
        <v>14</v>
      </c>
      <c r="E117" s="17">
        <f t="shared" si="1"/>
        <v>27.27272727272727</v>
      </c>
    </row>
    <row r="118" spans="1:9" ht="14.25" x14ac:dyDescent="0.25">
      <c r="A118" s="15" t="s">
        <v>195</v>
      </c>
      <c r="B118" s="19" t="s">
        <v>196</v>
      </c>
      <c r="C118" s="20">
        <v>239</v>
      </c>
      <c r="D118" s="20">
        <v>210</v>
      </c>
      <c r="E118" s="17">
        <f t="shared" si="1"/>
        <v>-12.133891213389122</v>
      </c>
    </row>
    <row r="119" spans="1:9" ht="14.25" x14ac:dyDescent="0.25">
      <c r="A119" s="15" t="s">
        <v>197</v>
      </c>
      <c r="B119" s="19" t="s">
        <v>198</v>
      </c>
      <c r="C119" s="20">
        <v>4</v>
      </c>
      <c r="D119" s="20">
        <v>4</v>
      </c>
      <c r="E119" s="17">
        <f t="shared" si="1"/>
        <v>0</v>
      </c>
    </row>
    <row r="120" spans="1:9" ht="14.25" x14ac:dyDescent="0.25">
      <c r="A120" s="5">
        <v>230</v>
      </c>
      <c r="B120" s="6" t="s">
        <v>199</v>
      </c>
      <c r="C120" s="6">
        <f>SUM(C121:C127)</f>
        <v>220</v>
      </c>
      <c r="D120" s="6">
        <f>SUM(D121:D127)</f>
        <v>228</v>
      </c>
      <c r="E120" s="7">
        <f t="shared" si="1"/>
        <v>3.6363636363636362</v>
      </c>
      <c r="G120" s="8"/>
    </row>
    <row r="121" spans="1:9" ht="14.25" x14ac:dyDescent="0.25">
      <c r="A121" s="15" t="s">
        <v>200</v>
      </c>
      <c r="B121" s="16" t="s">
        <v>201</v>
      </c>
      <c r="C121" s="16">
        <v>37</v>
      </c>
      <c r="D121" s="16">
        <v>43</v>
      </c>
      <c r="E121" s="17">
        <f t="shared" si="1"/>
        <v>16.216216216216218</v>
      </c>
    </row>
    <row r="122" spans="1:9" ht="14.25" x14ac:dyDescent="0.25">
      <c r="A122" s="15" t="s">
        <v>202</v>
      </c>
      <c r="B122" s="16" t="s">
        <v>203</v>
      </c>
      <c r="C122" s="16">
        <v>14</v>
      </c>
      <c r="D122" s="16">
        <v>17</v>
      </c>
      <c r="E122" s="17">
        <f t="shared" si="1"/>
        <v>21.428571428571427</v>
      </c>
    </row>
    <row r="123" spans="1:9" ht="14.25" x14ac:dyDescent="0.25">
      <c r="A123" s="15" t="s">
        <v>204</v>
      </c>
      <c r="B123" s="16" t="s">
        <v>205</v>
      </c>
      <c r="C123" s="16">
        <v>2</v>
      </c>
      <c r="D123" s="16">
        <v>3</v>
      </c>
      <c r="E123" s="17">
        <f t="shared" si="1"/>
        <v>50</v>
      </c>
    </row>
    <row r="124" spans="1:9" ht="14.25" x14ac:dyDescent="0.25">
      <c r="A124" s="15" t="s">
        <v>206</v>
      </c>
      <c r="B124" s="16" t="s">
        <v>207</v>
      </c>
      <c r="C124" s="16">
        <v>13</v>
      </c>
      <c r="D124" s="16">
        <v>12</v>
      </c>
      <c r="E124" s="17">
        <f t="shared" si="1"/>
        <v>-7.6923076923076925</v>
      </c>
    </row>
    <row r="125" spans="1:9" ht="14.25" x14ac:dyDescent="0.25">
      <c r="A125" s="15" t="s">
        <v>208</v>
      </c>
      <c r="B125" s="16" t="s">
        <v>209</v>
      </c>
      <c r="C125" s="16">
        <v>12</v>
      </c>
      <c r="D125" s="16">
        <v>32</v>
      </c>
      <c r="E125" s="17">
        <f t="shared" si="1"/>
        <v>166.66666666666669</v>
      </c>
    </row>
    <row r="126" spans="1:9" ht="14.25" x14ac:dyDescent="0.25">
      <c r="A126" s="15" t="s">
        <v>210</v>
      </c>
      <c r="B126" s="16" t="s">
        <v>211</v>
      </c>
      <c r="C126" s="16">
        <v>133</v>
      </c>
      <c r="D126" s="16">
        <v>110</v>
      </c>
      <c r="E126" s="17">
        <f t="shared" si="1"/>
        <v>-17.293233082706767</v>
      </c>
    </row>
    <row r="127" spans="1:9" ht="14.25" x14ac:dyDescent="0.25">
      <c r="A127" s="15" t="s">
        <v>212</v>
      </c>
      <c r="B127" s="16" t="s">
        <v>213</v>
      </c>
      <c r="C127" s="16">
        <v>9</v>
      </c>
      <c r="D127" s="16">
        <v>11</v>
      </c>
      <c r="E127" s="17">
        <f t="shared" si="1"/>
        <v>22.222222222222221</v>
      </c>
    </row>
    <row r="128" spans="1:9" ht="14.25" x14ac:dyDescent="0.25">
      <c r="A128" s="5">
        <v>233</v>
      </c>
      <c r="B128" s="6" t="s">
        <v>214</v>
      </c>
      <c r="C128" s="6">
        <f>SUM(C129:C130)</f>
        <v>128</v>
      </c>
      <c r="D128" s="6">
        <f>SUM(D129:D130)</f>
        <v>127</v>
      </c>
      <c r="E128" s="7">
        <f t="shared" si="1"/>
        <v>-0.78125</v>
      </c>
      <c r="G128" s="8"/>
      <c r="I128" s="8"/>
    </row>
    <row r="129" spans="1:8" ht="14.25" x14ac:dyDescent="0.25">
      <c r="A129" s="15" t="s">
        <v>215</v>
      </c>
      <c r="B129" s="16" t="s">
        <v>216</v>
      </c>
      <c r="C129" s="16">
        <v>2</v>
      </c>
      <c r="D129" s="16">
        <v>4</v>
      </c>
      <c r="E129" s="17">
        <f>+(D129-C129)/C129*100</f>
        <v>100</v>
      </c>
    </row>
    <row r="130" spans="1:8" ht="14.25" x14ac:dyDescent="0.25">
      <c r="A130" s="15" t="s">
        <v>217</v>
      </c>
      <c r="B130" s="16" t="s">
        <v>218</v>
      </c>
      <c r="C130" s="16">
        <v>126</v>
      </c>
      <c r="D130" s="16">
        <v>123</v>
      </c>
      <c r="E130" s="17">
        <f>+(D130-C130)/C130*100</f>
        <v>-2.3809523809523809</v>
      </c>
      <c r="G130" s="8"/>
    </row>
    <row r="131" spans="1:8" ht="14.25" x14ac:dyDescent="0.25">
      <c r="A131" s="5">
        <v>240</v>
      </c>
      <c r="B131" s="6" t="s">
        <v>219</v>
      </c>
      <c r="C131" s="6">
        <v>64</v>
      </c>
      <c r="D131" s="6">
        <v>79</v>
      </c>
      <c r="E131" s="24">
        <f t="shared" ref="E131:E166" si="2">+(D131-C131)/C131*100</f>
        <v>23.4375</v>
      </c>
      <c r="G131" s="8"/>
    </row>
    <row r="132" spans="1:8" ht="14.25" x14ac:dyDescent="0.25">
      <c r="A132" s="5">
        <v>250</v>
      </c>
      <c r="B132" s="6" t="s">
        <v>220</v>
      </c>
      <c r="C132" s="6">
        <v>22</v>
      </c>
      <c r="D132" s="6">
        <v>0</v>
      </c>
      <c r="E132" s="24">
        <f t="shared" si="2"/>
        <v>-100</v>
      </c>
      <c r="G132" s="8"/>
    </row>
    <row r="133" spans="1:8" ht="20.100000000000001" customHeight="1" x14ac:dyDescent="0.25">
      <c r="A133" s="10"/>
      <c r="B133" s="11" t="s">
        <v>221</v>
      </c>
      <c r="C133" s="12">
        <f>+C19+C20+C21+C22+C23+C24+C25+C26+C30+C42+C46+C47+C48+C49+C76+C88+C89+C120+C128+C131+C132</f>
        <v>12034</v>
      </c>
      <c r="D133" s="12">
        <f>+D19+D20+D21+D22+D23+D24+D25+D26+D30+D42+D46+D47+D48+D49+D76+D88+D89+D120+D128+D131+D132</f>
        <v>12054</v>
      </c>
      <c r="E133" s="13">
        <f t="shared" si="2"/>
        <v>0.16619577862722287</v>
      </c>
      <c r="G133" s="8"/>
      <c r="H133" s="8"/>
    </row>
    <row r="134" spans="1:8" ht="15" customHeight="1" x14ac:dyDescent="0.25">
      <c r="A134" s="5">
        <v>310</v>
      </c>
      <c r="B134" s="6" t="s">
        <v>222</v>
      </c>
      <c r="C134" s="6">
        <f>SUM(C135:C136)</f>
        <v>63</v>
      </c>
      <c r="D134" s="6">
        <f>SUM(D135:D136)</f>
        <v>42</v>
      </c>
      <c r="E134" s="24">
        <f t="shared" si="2"/>
        <v>-33.333333333333329</v>
      </c>
    </row>
    <row r="135" spans="1:8" ht="15" customHeight="1" x14ac:dyDescent="0.25">
      <c r="A135" s="15" t="s">
        <v>223</v>
      </c>
      <c r="B135" s="16" t="s">
        <v>224</v>
      </c>
      <c r="C135" s="16">
        <v>15</v>
      </c>
      <c r="D135" s="16">
        <v>13</v>
      </c>
      <c r="E135" s="17">
        <f>+(D135-C135)/C135*100</f>
        <v>-13.333333333333334</v>
      </c>
    </row>
    <row r="136" spans="1:8" ht="15" customHeight="1" x14ac:dyDescent="0.25">
      <c r="A136" s="15" t="s">
        <v>225</v>
      </c>
      <c r="B136" s="16" t="s">
        <v>226</v>
      </c>
      <c r="C136" s="16">
        <v>48</v>
      </c>
      <c r="D136" s="16">
        <v>29</v>
      </c>
      <c r="E136" s="17">
        <f>+(D136-C136)/C136*100</f>
        <v>-39.583333333333329</v>
      </c>
    </row>
    <row r="137" spans="1:8" ht="15" customHeight="1" x14ac:dyDescent="0.25">
      <c r="A137" s="5">
        <v>341</v>
      </c>
      <c r="B137" s="6" t="s">
        <v>227</v>
      </c>
      <c r="C137" s="6">
        <v>0</v>
      </c>
      <c r="D137" s="6">
        <v>1</v>
      </c>
      <c r="E137" s="24" t="s">
        <v>168</v>
      </c>
    </row>
    <row r="138" spans="1:8" ht="15" customHeight="1" x14ac:dyDescent="0.25">
      <c r="A138" s="5">
        <v>352</v>
      </c>
      <c r="B138" s="6" t="s">
        <v>228</v>
      </c>
      <c r="C138" s="6">
        <f>SUM(C139:C139)</f>
        <v>44</v>
      </c>
      <c r="D138" s="6">
        <f>SUM(D139:D139)</f>
        <v>16</v>
      </c>
      <c r="E138" s="24">
        <f t="shared" ref="E138:E140" si="3">+(D138-C138)/C138*100</f>
        <v>-63.636363636363633</v>
      </c>
    </row>
    <row r="139" spans="1:8" ht="15" customHeight="1" x14ac:dyDescent="0.25">
      <c r="A139" s="15" t="s">
        <v>229</v>
      </c>
      <c r="B139" s="16" t="s">
        <v>230</v>
      </c>
      <c r="C139" s="16">
        <v>44</v>
      </c>
      <c r="D139" s="16">
        <v>16</v>
      </c>
      <c r="E139" s="17">
        <f>+(D139-C139)/C139*100</f>
        <v>-63.636363636363633</v>
      </c>
    </row>
    <row r="140" spans="1:8" ht="15" customHeight="1" x14ac:dyDescent="0.25">
      <c r="A140" s="10"/>
      <c r="B140" s="11" t="s">
        <v>231</v>
      </c>
      <c r="C140" s="12">
        <f>+C138+C137+C134</f>
        <v>107</v>
      </c>
      <c r="D140" s="12">
        <f>+D138+D137+D134</f>
        <v>59</v>
      </c>
      <c r="E140" s="13">
        <f t="shared" si="3"/>
        <v>-44.859813084112147</v>
      </c>
    </row>
    <row r="141" spans="1:8" ht="15" customHeight="1" x14ac:dyDescent="0.25">
      <c r="A141" s="5">
        <v>481</v>
      </c>
      <c r="B141" s="6" t="s">
        <v>232</v>
      </c>
      <c r="C141" s="6">
        <f>SUM(C142:C142)</f>
        <v>1</v>
      </c>
      <c r="D141" s="6">
        <f>SUM(D142:D142)</f>
        <v>2</v>
      </c>
      <c r="E141" s="7">
        <f t="shared" si="2"/>
        <v>100</v>
      </c>
    </row>
    <row r="142" spans="1:8" ht="15" customHeight="1" x14ac:dyDescent="0.25">
      <c r="A142" s="15" t="s">
        <v>233</v>
      </c>
      <c r="B142" s="16" t="s">
        <v>234</v>
      </c>
      <c r="C142" s="16">
        <v>1</v>
      </c>
      <c r="D142" s="16">
        <v>2</v>
      </c>
      <c r="E142" s="17">
        <f t="shared" si="2"/>
        <v>100</v>
      </c>
    </row>
    <row r="143" spans="1:8" ht="15" customHeight="1" x14ac:dyDescent="0.25">
      <c r="A143" s="5">
        <v>484</v>
      </c>
      <c r="B143" s="6" t="s">
        <v>235</v>
      </c>
      <c r="C143" s="6">
        <f>SUM(C144:C146)</f>
        <v>5</v>
      </c>
      <c r="D143" s="6">
        <f>SUM(D144:D146)</f>
        <v>5</v>
      </c>
      <c r="E143" s="7">
        <f t="shared" si="2"/>
        <v>0</v>
      </c>
    </row>
    <row r="144" spans="1:8" ht="15" customHeight="1" x14ac:dyDescent="0.25">
      <c r="A144" s="15" t="s">
        <v>236</v>
      </c>
      <c r="B144" s="16" t="s">
        <v>237</v>
      </c>
      <c r="C144" s="16">
        <v>2</v>
      </c>
      <c r="D144" s="16">
        <v>2</v>
      </c>
      <c r="E144" s="17">
        <f t="shared" si="2"/>
        <v>0</v>
      </c>
    </row>
    <row r="145" spans="1:7" ht="15" customHeight="1" x14ac:dyDescent="0.25">
      <c r="A145" s="15" t="s">
        <v>238</v>
      </c>
      <c r="B145" s="16" t="s">
        <v>239</v>
      </c>
      <c r="C145" s="16">
        <v>2</v>
      </c>
      <c r="D145" s="16">
        <v>2</v>
      </c>
      <c r="E145" s="17">
        <f t="shared" si="2"/>
        <v>0</v>
      </c>
    </row>
    <row r="146" spans="1:7" ht="15" customHeight="1" x14ac:dyDescent="0.25">
      <c r="A146" s="15" t="s">
        <v>240</v>
      </c>
      <c r="B146" s="16" t="s">
        <v>241</v>
      </c>
      <c r="C146" s="16">
        <v>1</v>
      </c>
      <c r="D146" s="16">
        <v>1</v>
      </c>
      <c r="E146" s="17">
        <f t="shared" si="2"/>
        <v>0</v>
      </c>
    </row>
    <row r="147" spans="1:7" ht="14.25" x14ac:dyDescent="0.25">
      <c r="A147" s="5">
        <v>487</v>
      </c>
      <c r="B147" s="6" t="s">
        <v>242</v>
      </c>
      <c r="C147" s="6">
        <f>SUM(C148:C152)</f>
        <v>930</v>
      </c>
      <c r="D147" s="6">
        <f>SUM(D148:D152)</f>
        <v>1255</v>
      </c>
      <c r="E147" s="7">
        <f t="shared" si="2"/>
        <v>34.946236559139784</v>
      </c>
    </row>
    <row r="148" spans="1:7" ht="14.25" x14ac:dyDescent="0.25">
      <c r="A148" s="15" t="s">
        <v>243</v>
      </c>
      <c r="B148" s="25" t="s">
        <v>244</v>
      </c>
      <c r="C148" s="16">
        <v>20</v>
      </c>
      <c r="D148" s="16">
        <v>6</v>
      </c>
      <c r="E148" s="17">
        <f t="shared" si="2"/>
        <v>-70</v>
      </c>
    </row>
    <row r="149" spans="1:7" ht="14.25" x14ac:dyDescent="0.25">
      <c r="A149" s="15" t="s">
        <v>245</v>
      </c>
      <c r="B149" s="26" t="s">
        <v>246</v>
      </c>
      <c r="C149" s="16">
        <v>17</v>
      </c>
      <c r="D149" s="16">
        <v>0</v>
      </c>
      <c r="E149" s="17">
        <f t="shared" si="2"/>
        <v>-100</v>
      </c>
    </row>
    <row r="150" spans="1:7" ht="14.25" x14ac:dyDescent="0.25">
      <c r="A150" s="15" t="s">
        <v>247</v>
      </c>
      <c r="B150" s="26" t="s">
        <v>248</v>
      </c>
      <c r="C150" s="16">
        <v>135</v>
      </c>
      <c r="D150" s="16">
        <v>0</v>
      </c>
      <c r="E150" s="17">
        <f t="shared" si="2"/>
        <v>-100</v>
      </c>
    </row>
    <row r="151" spans="1:7" ht="14.25" x14ac:dyDescent="0.25">
      <c r="A151" s="15" t="s">
        <v>249</v>
      </c>
      <c r="B151" s="26" t="s">
        <v>250</v>
      </c>
      <c r="C151" s="16">
        <v>758</v>
      </c>
      <c r="D151" s="16">
        <v>339</v>
      </c>
      <c r="E151" s="17">
        <f t="shared" si="2"/>
        <v>-55.277044854881261</v>
      </c>
    </row>
    <row r="152" spans="1:7" ht="14.25" x14ac:dyDescent="0.25">
      <c r="A152" s="15" t="s">
        <v>251</v>
      </c>
      <c r="B152" s="26" t="s">
        <v>252</v>
      </c>
      <c r="C152" s="16">
        <v>0</v>
      </c>
      <c r="D152" s="16">
        <v>910</v>
      </c>
      <c r="E152" s="23" t="s">
        <v>168</v>
      </c>
    </row>
    <row r="153" spans="1:7" ht="14.25" x14ac:dyDescent="0.25">
      <c r="A153" s="5">
        <v>488</v>
      </c>
      <c r="B153" s="6" t="s">
        <v>253</v>
      </c>
      <c r="C153" s="6">
        <f>SUM(C154:C159)</f>
        <v>861</v>
      </c>
      <c r="D153" s="6">
        <f>SUM(D154:D159)</f>
        <v>734</v>
      </c>
      <c r="E153" s="7">
        <f t="shared" si="2"/>
        <v>-14.750290360046458</v>
      </c>
      <c r="F153" s="9"/>
    </row>
    <row r="154" spans="1:7" ht="14.25" x14ac:dyDescent="0.25">
      <c r="A154" s="15" t="s">
        <v>254</v>
      </c>
      <c r="B154" s="16" t="s">
        <v>255</v>
      </c>
      <c r="C154" s="16">
        <v>35</v>
      </c>
      <c r="D154" s="16">
        <v>40</v>
      </c>
      <c r="E154" s="17">
        <f t="shared" si="2"/>
        <v>14.285714285714285</v>
      </c>
    </row>
    <row r="155" spans="1:7" ht="14.25" x14ac:dyDescent="0.25">
      <c r="A155" s="15" t="s">
        <v>256</v>
      </c>
      <c r="B155" s="16" t="s">
        <v>257</v>
      </c>
      <c r="C155" s="16">
        <v>47</v>
      </c>
      <c r="D155" s="16">
        <v>45</v>
      </c>
      <c r="E155" s="17">
        <f t="shared" si="2"/>
        <v>-4.2553191489361701</v>
      </c>
    </row>
    <row r="156" spans="1:7" ht="14.25" x14ac:dyDescent="0.25">
      <c r="A156" s="15" t="s">
        <v>258</v>
      </c>
      <c r="B156" s="16" t="s">
        <v>259</v>
      </c>
      <c r="C156" s="16">
        <v>574</v>
      </c>
      <c r="D156" s="16">
        <v>458</v>
      </c>
      <c r="E156" s="17">
        <f t="shared" si="2"/>
        <v>-20.209059233449477</v>
      </c>
    </row>
    <row r="157" spans="1:7" ht="14.25" x14ac:dyDescent="0.25">
      <c r="A157" s="15" t="s">
        <v>260</v>
      </c>
      <c r="B157" s="16" t="s">
        <v>261</v>
      </c>
      <c r="C157" s="16">
        <v>18</v>
      </c>
      <c r="D157" s="16">
        <v>13</v>
      </c>
      <c r="E157" s="17">
        <f t="shared" si="2"/>
        <v>-27.777777777777779</v>
      </c>
    </row>
    <row r="158" spans="1:7" ht="14.25" x14ac:dyDescent="0.25">
      <c r="A158" s="15" t="s">
        <v>262</v>
      </c>
      <c r="B158" s="16" t="s">
        <v>263</v>
      </c>
      <c r="C158" s="16">
        <v>12</v>
      </c>
      <c r="D158" s="16">
        <v>12</v>
      </c>
      <c r="E158" s="17">
        <f t="shared" si="2"/>
        <v>0</v>
      </c>
    </row>
    <row r="159" spans="1:7" ht="14.25" x14ac:dyDescent="0.25">
      <c r="A159" s="15" t="s">
        <v>264</v>
      </c>
      <c r="B159" s="16" t="s">
        <v>265</v>
      </c>
      <c r="C159" s="16">
        <v>175</v>
      </c>
      <c r="D159" s="16">
        <v>166</v>
      </c>
      <c r="E159" s="17">
        <f t="shared" si="2"/>
        <v>-5.1428571428571423</v>
      </c>
    </row>
    <row r="160" spans="1:7" ht="14.25" x14ac:dyDescent="0.25">
      <c r="A160" s="5">
        <v>489</v>
      </c>
      <c r="B160" s="6" t="s">
        <v>266</v>
      </c>
      <c r="C160" s="6">
        <f>SUM(C161:C166)</f>
        <v>129</v>
      </c>
      <c r="D160" s="6">
        <f>SUM(D161:D166)</f>
        <v>247</v>
      </c>
      <c r="E160" s="7">
        <f t="shared" si="2"/>
        <v>91.472868217054256</v>
      </c>
      <c r="G160" s="8"/>
    </row>
    <row r="161" spans="1:7" ht="14.25" x14ac:dyDescent="0.25">
      <c r="A161" s="15" t="s">
        <v>267</v>
      </c>
      <c r="B161" s="16" t="s">
        <v>268</v>
      </c>
      <c r="C161" s="16">
        <v>10</v>
      </c>
      <c r="D161" s="16">
        <v>12</v>
      </c>
      <c r="E161" s="17">
        <f t="shared" si="2"/>
        <v>20</v>
      </c>
    </row>
    <row r="162" spans="1:7" ht="14.25" x14ac:dyDescent="0.25">
      <c r="A162" s="15" t="s">
        <v>269</v>
      </c>
      <c r="B162" s="16" t="s">
        <v>270</v>
      </c>
      <c r="C162" s="16">
        <v>0</v>
      </c>
      <c r="D162" s="16">
        <v>1</v>
      </c>
      <c r="E162" s="23" t="s">
        <v>168</v>
      </c>
    </row>
    <row r="163" spans="1:7" ht="14.25" x14ac:dyDescent="0.25">
      <c r="A163" s="15" t="s">
        <v>271</v>
      </c>
      <c r="B163" s="16" t="s">
        <v>272</v>
      </c>
      <c r="C163" s="16">
        <v>1</v>
      </c>
      <c r="D163" s="16">
        <v>1</v>
      </c>
      <c r="E163" s="17">
        <f t="shared" si="2"/>
        <v>0</v>
      </c>
    </row>
    <row r="164" spans="1:7" ht="14.25" x14ac:dyDescent="0.25">
      <c r="A164" s="15" t="s">
        <v>273</v>
      </c>
      <c r="B164" s="16" t="s">
        <v>274</v>
      </c>
      <c r="C164" s="16">
        <v>1</v>
      </c>
      <c r="D164" s="16">
        <v>0</v>
      </c>
      <c r="E164" s="17">
        <f t="shared" si="2"/>
        <v>-100</v>
      </c>
    </row>
    <row r="165" spans="1:7" ht="14.25" x14ac:dyDescent="0.25">
      <c r="A165" s="15" t="s">
        <v>275</v>
      </c>
      <c r="B165" s="16" t="s">
        <v>276</v>
      </c>
      <c r="C165" s="16">
        <v>46</v>
      </c>
      <c r="D165" s="16">
        <v>233</v>
      </c>
      <c r="E165" s="17">
        <f t="shared" si="2"/>
        <v>406.52173913043475</v>
      </c>
    </row>
    <row r="166" spans="1:7" ht="14.25" x14ac:dyDescent="0.25">
      <c r="A166" s="15" t="s">
        <v>277</v>
      </c>
      <c r="B166" s="16" t="s">
        <v>278</v>
      </c>
      <c r="C166" s="16">
        <v>71</v>
      </c>
      <c r="D166" s="16">
        <v>0</v>
      </c>
      <c r="E166" s="17">
        <f t="shared" si="2"/>
        <v>-100</v>
      </c>
    </row>
    <row r="167" spans="1:7" ht="20.100000000000001" customHeight="1" x14ac:dyDescent="0.25">
      <c r="A167" s="10"/>
      <c r="B167" s="11" t="s">
        <v>279</v>
      </c>
      <c r="C167" s="12">
        <f>+C141+C143+C147+C153+C160</f>
        <v>1926</v>
      </c>
      <c r="D167" s="12">
        <f>+D141+D143+D147+D153+D160</f>
        <v>2243</v>
      </c>
      <c r="E167" s="13">
        <f>+(D167-C167)/C167*100</f>
        <v>16.458982346832816</v>
      </c>
    </row>
    <row r="168" spans="1:7" ht="15" customHeight="1" x14ac:dyDescent="0.25">
      <c r="A168" s="5">
        <v>620</v>
      </c>
      <c r="B168" s="6" t="s">
        <v>280</v>
      </c>
      <c r="C168" s="6">
        <v>1483</v>
      </c>
      <c r="D168" s="6">
        <v>1539</v>
      </c>
      <c r="E168" s="7">
        <f t="shared" ref="E168:E188" si="4">+(D168-C168)/C168*100</f>
        <v>3.7761294672960215</v>
      </c>
      <c r="G168" s="8"/>
    </row>
    <row r="169" spans="1:7" ht="15" customHeight="1" x14ac:dyDescent="0.25">
      <c r="A169" s="5">
        <v>621</v>
      </c>
      <c r="B169" s="5" t="s">
        <v>144</v>
      </c>
      <c r="C169" s="6">
        <v>2</v>
      </c>
      <c r="D169" s="6">
        <v>38</v>
      </c>
      <c r="E169" s="7">
        <f t="shared" si="4"/>
        <v>1800</v>
      </c>
      <c r="G169" s="8"/>
    </row>
    <row r="170" spans="1:7" ht="15" customHeight="1" x14ac:dyDescent="0.25">
      <c r="A170" s="5">
        <v>622</v>
      </c>
      <c r="B170" s="5" t="s">
        <v>281</v>
      </c>
      <c r="C170" s="6">
        <v>3</v>
      </c>
      <c r="D170" s="6">
        <v>16</v>
      </c>
      <c r="E170" s="7">
        <f t="shared" si="4"/>
        <v>433.33333333333331</v>
      </c>
    </row>
    <row r="171" spans="1:7" ht="15" customHeight="1" x14ac:dyDescent="0.25">
      <c r="A171" s="5">
        <v>623</v>
      </c>
      <c r="B171" s="5" t="s">
        <v>282</v>
      </c>
      <c r="C171" s="6">
        <v>18</v>
      </c>
      <c r="D171" s="6">
        <v>550</v>
      </c>
      <c r="E171" s="7">
        <f t="shared" si="4"/>
        <v>2955.5555555555557</v>
      </c>
    </row>
    <row r="172" spans="1:7" ht="15" customHeight="1" x14ac:dyDescent="0.25">
      <c r="A172" s="5">
        <v>624</v>
      </c>
      <c r="B172" s="5" t="s">
        <v>283</v>
      </c>
      <c r="C172" s="6">
        <v>290</v>
      </c>
      <c r="D172" s="6">
        <v>399</v>
      </c>
      <c r="E172" s="7">
        <f t="shared" si="4"/>
        <v>37.586206896551722</v>
      </c>
    </row>
    <row r="173" spans="1:7" ht="15" customHeight="1" x14ac:dyDescent="0.25">
      <c r="A173" s="5">
        <v>625</v>
      </c>
      <c r="B173" s="5" t="s">
        <v>284</v>
      </c>
      <c r="C173" s="27">
        <v>79</v>
      </c>
      <c r="D173" s="27">
        <v>98</v>
      </c>
      <c r="E173" s="7">
        <f t="shared" si="4"/>
        <v>24.050632911392405</v>
      </c>
    </row>
    <row r="174" spans="1:7" ht="15" customHeight="1" x14ac:dyDescent="0.25">
      <c r="A174" s="5">
        <v>626</v>
      </c>
      <c r="B174" s="5" t="s">
        <v>285</v>
      </c>
      <c r="C174" s="27">
        <v>377</v>
      </c>
      <c r="D174" s="27">
        <v>251</v>
      </c>
      <c r="E174" s="7">
        <f t="shared" si="4"/>
        <v>-33.42175066312997</v>
      </c>
    </row>
    <row r="175" spans="1:7" ht="15" customHeight="1" x14ac:dyDescent="0.25">
      <c r="A175" s="5">
        <v>628</v>
      </c>
      <c r="B175" s="5" t="s">
        <v>286</v>
      </c>
      <c r="C175" s="27">
        <v>1518</v>
      </c>
      <c r="D175" s="27">
        <v>1324</v>
      </c>
      <c r="E175" s="7">
        <f t="shared" si="4"/>
        <v>-12.779973649538867</v>
      </c>
    </row>
    <row r="176" spans="1:7" ht="15" customHeight="1" x14ac:dyDescent="0.25">
      <c r="A176" s="5">
        <v>629</v>
      </c>
      <c r="B176" s="5" t="s">
        <v>287</v>
      </c>
      <c r="C176" s="27">
        <v>24</v>
      </c>
      <c r="D176" s="27">
        <v>53</v>
      </c>
      <c r="E176" s="7">
        <f t="shared" si="4"/>
        <v>120.83333333333333</v>
      </c>
    </row>
    <row r="177" spans="1:7" ht="15" customHeight="1" x14ac:dyDescent="0.25">
      <c r="A177" s="5">
        <v>630</v>
      </c>
      <c r="B177" s="6" t="s">
        <v>288</v>
      </c>
      <c r="C177" s="6">
        <v>477</v>
      </c>
      <c r="D177" s="6">
        <v>1185</v>
      </c>
      <c r="E177" s="7">
        <f t="shared" si="4"/>
        <v>148.42767295597483</v>
      </c>
      <c r="G177" s="8"/>
    </row>
    <row r="178" spans="1:7" ht="15" customHeight="1" x14ac:dyDescent="0.25">
      <c r="A178" s="5">
        <v>640</v>
      </c>
      <c r="B178" s="6" t="s">
        <v>289</v>
      </c>
      <c r="C178" s="6">
        <v>5477</v>
      </c>
      <c r="D178" s="6">
        <v>4711</v>
      </c>
      <c r="E178" s="7">
        <f t="shared" si="4"/>
        <v>-13.985758626985575</v>
      </c>
      <c r="G178" s="8"/>
    </row>
    <row r="179" spans="1:7" ht="15" customHeight="1" x14ac:dyDescent="0.25">
      <c r="A179" s="5">
        <v>641</v>
      </c>
      <c r="B179" s="6" t="s">
        <v>290</v>
      </c>
      <c r="C179" s="6">
        <v>292</v>
      </c>
      <c r="D179" s="6">
        <v>172</v>
      </c>
      <c r="E179" s="7">
        <f t="shared" si="4"/>
        <v>-41.095890410958901</v>
      </c>
      <c r="G179" s="8"/>
    </row>
    <row r="180" spans="1:7" ht="15" customHeight="1" x14ac:dyDescent="0.25">
      <c r="A180" s="5">
        <v>642</v>
      </c>
      <c r="B180" s="6" t="s">
        <v>291</v>
      </c>
      <c r="C180" s="6">
        <v>3489</v>
      </c>
      <c r="D180" s="6">
        <v>2950</v>
      </c>
      <c r="E180" s="7">
        <f t="shared" si="4"/>
        <v>-15.448552593866438</v>
      </c>
      <c r="G180" s="8"/>
    </row>
    <row r="181" spans="1:7" ht="15" customHeight="1" x14ac:dyDescent="0.25">
      <c r="A181" s="5">
        <v>643</v>
      </c>
      <c r="B181" s="6" t="s">
        <v>292</v>
      </c>
      <c r="C181" s="6">
        <v>1478</v>
      </c>
      <c r="D181" s="6">
        <v>1166</v>
      </c>
      <c r="E181" s="7">
        <f t="shared" si="4"/>
        <v>-21.10960757780785</v>
      </c>
      <c r="G181" s="8"/>
    </row>
    <row r="182" spans="1:7" ht="15" customHeight="1" x14ac:dyDescent="0.25">
      <c r="A182" s="5">
        <v>644</v>
      </c>
      <c r="B182" s="6" t="s">
        <v>293</v>
      </c>
      <c r="C182" s="6">
        <v>2341</v>
      </c>
      <c r="D182" s="6">
        <v>3090</v>
      </c>
      <c r="E182" s="7">
        <f t="shared" si="4"/>
        <v>31.994873985476289</v>
      </c>
      <c r="G182" s="8"/>
    </row>
    <row r="183" spans="1:7" ht="15" customHeight="1" x14ac:dyDescent="0.25">
      <c r="A183" s="5">
        <v>645</v>
      </c>
      <c r="B183" s="6" t="s">
        <v>294</v>
      </c>
      <c r="C183" s="6">
        <v>1398</v>
      </c>
      <c r="D183" s="6">
        <v>2586</v>
      </c>
      <c r="E183" s="7">
        <f t="shared" si="4"/>
        <v>84.978540772532185</v>
      </c>
      <c r="G183" s="8"/>
    </row>
    <row r="184" spans="1:7" ht="15" customHeight="1" x14ac:dyDescent="0.25">
      <c r="A184" s="5">
        <v>646</v>
      </c>
      <c r="B184" s="6" t="s">
        <v>295</v>
      </c>
      <c r="C184" s="6">
        <v>840</v>
      </c>
      <c r="D184" s="6">
        <v>1206</v>
      </c>
      <c r="E184" s="7">
        <f t="shared" si="4"/>
        <v>43.571428571428569</v>
      </c>
      <c r="G184" s="8"/>
    </row>
    <row r="185" spans="1:7" ht="15" customHeight="1" x14ac:dyDescent="0.25">
      <c r="A185" s="5">
        <v>647</v>
      </c>
      <c r="B185" s="6" t="s">
        <v>296</v>
      </c>
      <c r="C185" s="6">
        <v>69</v>
      </c>
      <c r="D185" s="6">
        <v>42</v>
      </c>
      <c r="E185" s="7">
        <f t="shared" si="4"/>
        <v>-39.130434782608695</v>
      </c>
      <c r="G185" s="8"/>
    </row>
    <row r="186" spans="1:7" ht="15" customHeight="1" x14ac:dyDescent="0.25">
      <c r="A186" s="5">
        <v>648</v>
      </c>
      <c r="B186" s="6" t="s">
        <v>297</v>
      </c>
      <c r="C186" s="6">
        <v>578</v>
      </c>
      <c r="D186" s="6">
        <v>461</v>
      </c>
      <c r="E186" s="7">
        <f t="shared" si="4"/>
        <v>-20.242214532871973</v>
      </c>
      <c r="G186" s="8"/>
    </row>
    <row r="187" spans="1:7" ht="15" customHeight="1" x14ac:dyDescent="0.25">
      <c r="A187" s="5">
        <v>649</v>
      </c>
      <c r="B187" s="6" t="s">
        <v>298</v>
      </c>
      <c r="C187" s="6">
        <v>551</v>
      </c>
      <c r="D187" s="6">
        <v>471</v>
      </c>
      <c r="E187" s="7">
        <f t="shared" si="4"/>
        <v>-14.519056261343014</v>
      </c>
      <c r="G187" s="8"/>
    </row>
    <row r="188" spans="1:7" ht="15" customHeight="1" x14ac:dyDescent="0.25">
      <c r="A188" s="5">
        <v>650</v>
      </c>
      <c r="B188" s="6" t="s">
        <v>220</v>
      </c>
      <c r="C188" s="6">
        <v>53</v>
      </c>
      <c r="D188" s="6">
        <v>20</v>
      </c>
      <c r="E188" s="7">
        <f t="shared" si="4"/>
        <v>-62.264150943396224</v>
      </c>
      <c r="G188" s="8"/>
    </row>
    <row r="189" spans="1:7" ht="20.100000000000001" customHeight="1" x14ac:dyDescent="0.25">
      <c r="A189" s="10"/>
      <c r="B189" s="11" t="s">
        <v>299</v>
      </c>
      <c r="C189" s="12">
        <f>SUM(C168:C188)</f>
        <v>20837</v>
      </c>
      <c r="D189" s="12">
        <f>SUM(D168:D188)</f>
        <v>22328</v>
      </c>
      <c r="E189" s="13">
        <f>+(D189-C189)/C189*100</f>
        <v>7.1555406248500262</v>
      </c>
      <c r="G189" s="8"/>
    </row>
    <row r="190" spans="1:7" ht="20.100000000000001" customHeight="1" x14ac:dyDescent="0.25">
      <c r="A190" s="5">
        <v>781</v>
      </c>
      <c r="B190" s="28" t="s">
        <v>300</v>
      </c>
      <c r="C190" s="6">
        <v>99</v>
      </c>
      <c r="D190" s="6">
        <v>305</v>
      </c>
      <c r="E190" s="24">
        <f t="shared" ref="E190:E192" si="5">+(D190-C190)/C190*100</f>
        <v>208.08080808080808</v>
      </c>
      <c r="G190" s="8"/>
    </row>
    <row r="191" spans="1:7" ht="20.100000000000001" customHeight="1" x14ac:dyDescent="0.25">
      <c r="A191" s="5">
        <v>782</v>
      </c>
      <c r="B191" s="29" t="s">
        <v>301</v>
      </c>
      <c r="C191" s="6">
        <v>21</v>
      </c>
      <c r="D191" s="6">
        <v>21</v>
      </c>
      <c r="E191" s="24">
        <f t="shared" si="5"/>
        <v>0</v>
      </c>
      <c r="G191" s="8"/>
    </row>
    <row r="192" spans="1:7" ht="20.100000000000001" customHeight="1" x14ac:dyDescent="0.25">
      <c r="A192" s="10"/>
      <c r="B192" s="11" t="s">
        <v>302</v>
      </c>
      <c r="C192" s="12">
        <f>+C190+C191</f>
        <v>120</v>
      </c>
      <c r="D192" s="12">
        <f>+D190+D191</f>
        <v>326</v>
      </c>
      <c r="E192" s="13">
        <f t="shared" si="5"/>
        <v>171.66666666666666</v>
      </c>
      <c r="G192" s="8"/>
    </row>
    <row r="193" spans="1:8" ht="14.25" x14ac:dyDescent="0.25">
      <c r="A193" s="5">
        <v>830</v>
      </c>
      <c r="B193" s="6" t="s">
        <v>303</v>
      </c>
      <c r="C193" s="6">
        <v>42</v>
      </c>
      <c r="D193" s="6">
        <v>73</v>
      </c>
      <c r="E193" s="7">
        <f>+(D193-C193)/C193*100</f>
        <v>73.80952380952381</v>
      </c>
    </row>
    <row r="194" spans="1:8" ht="20.100000000000001" customHeight="1" x14ac:dyDescent="0.25">
      <c r="A194" s="10"/>
      <c r="B194" s="11" t="s">
        <v>304</v>
      </c>
      <c r="C194" s="12">
        <f>SUM(C193:C193)</f>
        <v>42</v>
      </c>
      <c r="D194" s="12">
        <f>SUM(D193:D193)</f>
        <v>73</v>
      </c>
      <c r="E194" s="13">
        <f>+(D194-C194)/C194*100</f>
        <v>73.80952380952381</v>
      </c>
      <c r="F194" s="30"/>
    </row>
    <row r="195" spans="1:8" ht="14.25" x14ac:dyDescent="0.25">
      <c r="A195" s="5">
        <v>911</v>
      </c>
      <c r="B195" s="6" t="s">
        <v>305</v>
      </c>
      <c r="C195" s="6">
        <f>SUM(C196:C199)</f>
        <v>507</v>
      </c>
      <c r="D195" s="6">
        <f>SUM(D196:D199)</f>
        <v>508</v>
      </c>
      <c r="E195" s="24">
        <f>+(D195-C195)/C195*100</f>
        <v>0.19723865877712032</v>
      </c>
    </row>
    <row r="196" spans="1:8" ht="14.25" x14ac:dyDescent="0.25">
      <c r="A196" s="15" t="s">
        <v>306</v>
      </c>
      <c r="B196" s="16" t="s">
        <v>307</v>
      </c>
      <c r="C196" s="16">
        <v>52</v>
      </c>
      <c r="D196" s="16">
        <v>52</v>
      </c>
      <c r="E196" s="17">
        <f t="shared" ref="E196:E199" si="6">+(D196-C196)/C196*100</f>
        <v>0</v>
      </c>
    </row>
    <row r="197" spans="1:8" ht="14.25" x14ac:dyDescent="0.25">
      <c r="A197" s="15" t="s">
        <v>308</v>
      </c>
      <c r="B197" s="16" t="s">
        <v>309</v>
      </c>
      <c r="C197" s="16">
        <v>104</v>
      </c>
      <c r="D197" s="16">
        <v>104</v>
      </c>
      <c r="E197" s="17">
        <f t="shared" si="6"/>
        <v>0</v>
      </c>
    </row>
    <row r="198" spans="1:8" ht="14.25" x14ac:dyDescent="0.25">
      <c r="A198" s="15" t="s">
        <v>310</v>
      </c>
      <c r="B198" s="16" t="s">
        <v>311</v>
      </c>
      <c r="C198" s="16">
        <v>83</v>
      </c>
      <c r="D198" s="16">
        <v>85</v>
      </c>
      <c r="E198" s="17">
        <f t="shared" si="6"/>
        <v>2.4096385542168677</v>
      </c>
    </row>
    <row r="199" spans="1:8" ht="14.25" x14ac:dyDescent="0.25">
      <c r="A199" s="15" t="s">
        <v>312</v>
      </c>
      <c r="B199" s="16" t="s">
        <v>313</v>
      </c>
      <c r="C199" s="16">
        <v>268</v>
      </c>
      <c r="D199" s="16">
        <v>267</v>
      </c>
      <c r="E199" s="17">
        <f t="shared" si="6"/>
        <v>-0.37313432835820892</v>
      </c>
    </row>
    <row r="200" spans="1:8" ht="20.100000000000001" customHeight="1" x14ac:dyDescent="0.25">
      <c r="A200" s="10"/>
      <c r="B200" s="11" t="s">
        <v>314</v>
      </c>
      <c r="C200" s="12">
        <f>SUM(C195:C195)</f>
        <v>507</v>
      </c>
      <c r="D200" s="12">
        <f>SUM(D195:D195)</f>
        <v>508</v>
      </c>
      <c r="E200" s="13">
        <f>+(D200-C200)/C200*100</f>
        <v>0.19723865877712032</v>
      </c>
      <c r="F200" s="30"/>
    </row>
    <row r="201" spans="1:8" ht="32.25" customHeight="1" x14ac:dyDescent="0.25">
      <c r="A201" s="31"/>
      <c r="B201" s="32" t="s">
        <v>315</v>
      </c>
      <c r="C201" s="33">
        <f>+C18+C133+C140+C167+C189+C192+C194+C200</f>
        <v>104935</v>
      </c>
      <c r="D201" s="33">
        <f>+D18+D133+D140+D167+D189+D192+D194+D200</f>
        <v>105660</v>
      </c>
      <c r="E201" s="34">
        <f>+(D201-C201)/C201*100</f>
        <v>0.69090389288607235</v>
      </c>
      <c r="H201" s="8"/>
    </row>
    <row r="202" spans="1:8" ht="9.9499999999999993" customHeight="1" x14ac:dyDescent="0.25">
      <c r="A202" s="35"/>
      <c r="B202" s="16"/>
      <c r="C202" s="16"/>
    </row>
    <row r="203" spans="1:8" ht="14.25" x14ac:dyDescent="0.25">
      <c r="C203" s="8"/>
      <c r="D203" s="36" t="s">
        <v>316</v>
      </c>
      <c r="E203" s="37"/>
    </row>
    <row r="204" spans="1:8" ht="14.25" x14ac:dyDescent="0.25"/>
    <row r="205" spans="1:8" ht="14.25" x14ac:dyDescent="0.25">
      <c r="C205" s="8"/>
      <c r="D205" s="8"/>
    </row>
    <row r="206" spans="1:8" ht="14.25" x14ac:dyDescent="0.25"/>
    <row r="207" spans="1:8" ht="14.25" x14ac:dyDescent="0.25"/>
    <row r="208" spans="1:8" ht="14.25" x14ac:dyDescent="0.25"/>
    <row r="209" ht="14.25" x14ac:dyDescent="0.25"/>
    <row r="210" ht="14.25" x14ac:dyDescent="0.25"/>
    <row r="211" ht="14.25" x14ac:dyDescent="0.25"/>
    <row r="212" ht="14.25" x14ac:dyDescent="0.25"/>
    <row r="213" ht="14.25" x14ac:dyDescent="0.25"/>
    <row r="214" ht="14.25" x14ac:dyDescent="0.25"/>
    <row r="215" ht="14.25" x14ac:dyDescent="0.25"/>
    <row r="216" ht="14.25" x14ac:dyDescent="0.25"/>
    <row r="217" ht="14.25" x14ac:dyDescent="0.25"/>
    <row r="218" ht="14.25" x14ac:dyDescent="0.25"/>
    <row r="219" ht="14.25" x14ac:dyDescent="0.25"/>
    <row r="220" ht="14.25" x14ac:dyDescent="0.25"/>
    <row r="221" ht="14.25" x14ac:dyDescent="0.25"/>
    <row r="222" ht="14.25" x14ac:dyDescent="0.25"/>
    <row r="223" ht="14.25" x14ac:dyDescent="0.25"/>
    <row r="224" ht="14.25" x14ac:dyDescent="0.25"/>
    <row r="225" spans="7:7" ht="14.25" x14ac:dyDescent="0.25"/>
    <row r="226" spans="7:7" ht="14.25" x14ac:dyDescent="0.25">
      <c r="G226" s="38"/>
    </row>
    <row r="227" spans="7:7" ht="14.25" x14ac:dyDescent="0.25"/>
    <row r="228" spans="7:7" ht="14.25" x14ac:dyDescent="0.25"/>
    <row r="229" spans="7:7" ht="14.25" x14ac:dyDescent="0.25"/>
    <row r="230" spans="7:7" ht="14.25" x14ac:dyDescent="0.25"/>
    <row r="231" spans="7:7" ht="14.25" x14ac:dyDescent="0.25"/>
    <row r="232" spans="7:7" ht="14.25" x14ac:dyDescent="0.25"/>
    <row r="233" spans="7:7" ht="14.25" x14ac:dyDescent="0.25"/>
    <row r="234" spans="7:7" ht="14.25" x14ac:dyDescent="0.25"/>
    <row r="235" spans="7:7" ht="14.25" x14ac:dyDescent="0.25"/>
    <row r="236" spans="7:7" ht="14.25" x14ac:dyDescent="0.25"/>
    <row r="237" spans="7:7" ht="14.25" x14ac:dyDescent="0.25"/>
    <row r="238" spans="7:7" ht="14.25" x14ac:dyDescent="0.25"/>
    <row r="239" spans="7:7" ht="14.25" x14ac:dyDescent="0.25"/>
    <row r="240" spans="7:7" ht="14.25" x14ac:dyDescent="0.25"/>
    <row r="241" ht="14.25" x14ac:dyDescent="0.25"/>
    <row r="242" ht="14.25" x14ac:dyDescent="0.25"/>
    <row r="243" ht="14.25" x14ac:dyDescent="0.25"/>
    <row r="244" ht="14.25" x14ac:dyDescent="0.25"/>
    <row r="245" ht="14.25" x14ac:dyDescent="0.25"/>
    <row r="246" ht="14.25" x14ac:dyDescent="0.25"/>
    <row r="247" ht="14.25" x14ac:dyDescent="0.25"/>
    <row r="248" ht="14.25" x14ac:dyDescent="0.25"/>
    <row r="249" ht="14.25" x14ac:dyDescent="0.25"/>
    <row r="250" ht="14.25" x14ac:dyDescent="0.25"/>
    <row r="251" ht="14.25" x14ac:dyDescent="0.25"/>
    <row r="252" ht="14.25" x14ac:dyDescent="0.25"/>
    <row r="253" ht="14.25" x14ac:dyDescent="0.25"/>
    <row r="254" ht="14.25" x14ac:dyDescent="0.25"/>
    <row r="255" ht="14.25" x14ac:dyDescent="0.25"/>
    <row r="256" ht="14.25" x14ac:dyDescent="0.25"/>
    <row r="257" ht="14.25" x14ac:dyDescent="0.25"/>
    <row r="258" ht="14.25" x14ac:dyDescent="0.25"/>
    <row r="259" ht="14.25" x14ac:dyDescent="0.25"/>
    <row r="260" ht="14.25" x14ac:dyDescent="0.25"/>
    <row r="261" ht="14.25" x14ac:dyDescent="0.25"/>
    <row r="262" ht="14.25" x14ac:dyDescent="0.25"/>
    <row r="263" ht="14.25" x14ac:dyDescent="0.25"/>
    <row r="264" ht="14.25" x14ac:dyDescent="0.25"/>
    <row r="265" ht="14.25" x14ac:dyDescent="0.25"/>
    <row r="266" ht="14.25" x14ac:dyDescent="0.25"/>
    <row r="267" ht="14.25" x14ac:dyDescent="0.25"/>
    <row r="268" ht="14.25" x14ac:dyDescent="0.25"/>
    <row r="269" ht="14.25" x14ac:dyDescent="0.25"/>
    <row r="270" ht="14.25" x14ac:dyDescent="0.25"/>
    <row r="271" ht="14.25" x14ac:dyDescent="0.25"/>
    <row r="272" ht="14.25" x14ac:dyDescent="0.25"/>
    <row r="273" ht="14.25" x14ac:dyDescent="0.25"/>
    <row r="274" ht="14.25" x14ac:dyDescent="0.25"/>
    <row r="275" ht="14.25" x14ac:dyDescent="0.25"/>
    <row r="276" ht="14.25" x14ac:dyDescent="0.25"/>
    <row r="277" ht="14.25" x14ac:dyDescent="0.25"/>
    <row r="278" ht="14.25" x14ac:dyDescent="0.25"/>
    <row r="279" ht="14.25" x14ac:dyDescent="0.25"/>
    <row r="280" ht="14.25" x14ac:dyDescent="0.25"/>
    <row r="281" ht="14.25" x14ac:dyDescent="0.25"/>
    <row r="282" ht="14.25" x14ac:dyDescent="0.25"/>
    <row r="283" ht="14.25" x14ac:dyDescent="0.25"/>
    <row r="284" ht="14.25" x14ac:dyDescent="0.25"/>
    <row r="285" ht="14.25" x14ac:dyDescent="0.25"/>
    <row r="286" ht="14.25" x14ac:dyDescent="0.25"/>
    <row r="287" ht="14.25" x14ac:dyDescent="0.25"/>
    <row r="288" ht="14.25" x14ac:dyDescent="0.25"/>
    <row r="289" ht="14.25" x14ac:dyDescent="0.25"/>
    <row r="290" ht="14.25" x14ac:dyDescent="0.25"/>
    <row r="291" ht="14.25" x14ac:dyDescent="0.25"/>
    <row r="292" ht="14.25" x14ac:dyDescent="0.25"/>
    <row r="293" ht="14.25" x14ac:dyDescent="0.25"/>
    <row r="294" ht="14.25" x14ac:dyDescent="0.25"/>
    <row r="295" ht="14.25" x14ac:dyDescent="0.25"/>
    <row r="296" ht="14.25" x14ac:dyDescent="0.25"/>
    <row r="297" ht="14.25" x14ac:dyDescent="0.25"/>
    <row r="298" ht="14.25" x14ac:dyDescent="0.25"/>
    <row r="299" ht="14.25" x14ac:dyDescent="0.25"/>
    <row r="300" ht="14.25" x14ac:dyDescent="0.25"/>
    <row r="301" ht="14.25" x14ac:dyDescent="0.25"/>
    <row r="302" ht="14.25" x14ac:dyDescent="0.25"/>
    <row r="303" ht="14.25" x14ac:dyDescent="0.25"/>
    <row r="304" ht="14.25" x14ac:dyDescent="0.25"/>
    <row r="305" ht="14.25" x14ac:dyDescent="0.25"/>
    <row r="306" ht="14.25" x14ac:dyDescent="0.25"/>
    <row r="307" ht="14.25" x14ac:dyDescent="0.25"/>
    <row r="308" ht="14.25" x14ac:dyDescent="0.25"/>
    <row r="309" ht="14.25" x14ac:dyDescent="0.25"/>
    <row r="310" ht="14.25" x14ac:dyDescent="0.25"/>
    <row r="311" ht="14.25" x14ac:dyDescent="0.25"/>
    <row r="312" ht="14.25" x14ac:dyDescent="0.25"/>
    <row r="313" ht="14.25" x14ac:dyDescent="0.25"/>
    <row r="314" ht="14.25" x14ac:dyDescent="0.25"/>
    <row r="315" ht="14.25" x14ac:dyDescent="0.25"/>
    <row r="316" ht="14.25" x14ac:dyDescent="0.25"/>
    <row r="317" ht="14.25" x14ac:dyDescent="0.25"/>
    <row r="318" ht="14.25" x14ac:dyDescent="0.25"/>
    <row r="319" ht="14.25" x14ac:dyDescent="0.25"/>
    <row r="320" ht="14.25" x14ac:dyDescent="0.25"/>
    <row r="321" ht="14.25" x14ac:dyDescent="0.25"/>
    <row r="322" ht="14.25" x14ac:dyDescent="0.25"/>
    <row r="323" ht="14.25" x14ac:dyDescent="0.25"/>
    <row r="324" ht="14.25" x14ac:dyDescent="0.25"/>
    <row r="325" ht="14.25" x14ac:dyDescent="0.25"/>
    <row r="326" ht="14.25" x14ac:dyDescent="0.25"/>
    <row r="327" ht="14.25" x14ac:dyDescent="0.25"/>
    <row r="328" ht="14.25" x14ac:dyDescent="0.25"/>
    <row r="329" ht="14.25" x14ac:dyDescent="0.25"/>
    <row r="330" ht="14.25" x14ac:dyDescent="0.25"/>
    <row r="331" ht="14.25" x14ac:dyDescent="0.25"/>
    <row r="332" ht="14.25" x14ac:dyDescent="0.25"/>
    <row r="333" ht="14.25" x14ac:dyDescent="0.25"/>
    <row r="334" ht="14.25" x14ac:dyDescent="0.25"/>
    <row r="335" ht="14.25" x14ac:dyDescent="0.25"/>
    <row r="336" ht="14.25" x14ac:dyDescent="0.25"/>
    <row r="337" ht="14.25" x14ac:dyDescent="0.25"/>
    <row r="338" ht="14.25" x14ac:dyDescent="0.25"/>
    <row r="339" ht="14.25" x14ac:dyDescent="0.25"/>
    <row r="340" ht="14.25" x14ac:dyDescent="0.25"/>
    <row r="341" ht="14.25" x14ac:dyDescent="0.25"/>
    <row r="342" ht="14.25" x14ac:dyDescent="0.25"/>
    <row r="343" ht="14.25" x14ac:dyDescent="0.25"/>
    <row r="344" ht="14.25" x14ac:dyDescent="0.25"/>
    <row r="345" ht="14.25" x14ac:dyDescent="0.25"/>
    <row r="346" ht="14.25" x14ac:dyDescent="0.25"/>
    <row r="347" ht="14.25" x14ac:dyDescent="0.25"/>
    <row r="348" ht="14.25" x14ac:dyDescent="0.25"/>
    <row r="349" ht="14.25" x14ac:dyDescent="0.25"/>
    <row r="350" ht="14.25" x14ac:dyDescent="0.25"/>
    <row r="351" ht="14.25" x14ac:dyDescent="0.25"/>
    <row r="352" ht="14.25" x14ac:dyDescent="0.25"/>
    <row r="353" ht="14.25" x14ac:dyDescent="0.25"/>
    <row r="354" ht="14.25" x14ac:dyDescent="0.25"/>
    <row r="355" ht="14.25" x14ac:dyDescent="0.25"/>
    <row r="356" ht="14.25" x14ac:dyDescent="0.25"/>
  </sheetData>
  <mergeCells count="5">
    <mergeCell ref="A3:E3"/>
    <mergeCell ref="A4:E4"/>
    <mergeCell ref="A5:E5"/>
    <mergeCell ref="A6:E6"/>
    <mergeCell ref="D203:E203"/>
  </mergeCells>
  <printOptions horizontalCentered="1"/>
  <pageMargins left="0.94488188976377963" right="0.94488188976377963" top="1.7322834645669292" bottom="0.86614173228346458" header="0" footer="0"/>
  <pageSetup paperSize="9" scale="61" fitToHeight="99" orientation="portrait" r:id="rId1"/>
  <headerFooter alignWithMargins="0"/>
  <rowBreaks count="2" manualBreakCount="2">
    <brk id="75" max="4" man="1"/>
    <brk id="1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Gastsub-c4</vt:lpstr>
      <vt:lpstr>'Gastsub-c4'!Área_de_impresión</vt:lpstr>
      <vt:lpstr>'Gastsub-c4'!Títulos_a_imprimir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Mardones, Carlos</dc:creator>
  <cp:lastModifiedBy>Perez Mardones, Carlos</cp:lastModifiedBy>
  <dcterms:created xsi:type="dcterms:W3CDTF">2019-01-21T08:00:07Z</dcterms:created>
  <dcterms:modified xsi:type="dcterms:W3CDTF">2019-01-21T08:06:59Z</dcterms:modified>
</cp:coreProperties>
</file>