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ThisWorkbook" autoCompressPictures="0"/>
  <xr:revisionPtr revIDLastSave="0" documentId="13_ncr:1_{02782DEA-36AF-41EC-8493-D09AC2FD3333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Gastart-c3 " sheetId="50" r:id="rId1"/>
  </sheets>
  <definedNames>
    <definedName name="_xlnm.Print_Area" localSheetId="0">'Gastart-c3 '!$A$1:$I$71</definedName>
    <definedName name="Print_Area" localSheetId="0">'Gastart-c3 '!$B$4:$I$72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9" i="50" l="1"/>
  <c r="H67" i="50"/>
  <c r="F67" i="50"/>
  <c r="E67" i="50"/>
  <c r="D67" i="50"/>
  <c r="I65" i="50"/>
  <c r="G65" i="50"/>
  <c r="H62" i="50"/>
  <c r="H69" i="50" s="1"/>
  <c r="F62" i="50"/>
  <c r="I62" i="50" s="1"/>
  <c r="E62" i="50"/>
  <c r="E69" i="50" s="1"/>
  <c r="D62" i="50"/>
  <c r="I60" i="50"/>
  <c r="G60" i="50"/>
  <c r="G62" i="50" s="1"/>
  <c r="H54" i="50"/>
  <c r="H56" i="50" s="1"/>
  <c r="F54" i="50"/>
  <c r="I54" i="50" s="1"/>
  <c r="E54" i="50"/>
  <c r="E56" i="50" s="1"/>
  <c r="D54" i="50"/>
  <c r="I52" i="50"/>
  <c r="G52" i="50"/>
  <c r="H49" i="50"/>
  <c r="F49" i="50"/>
  <c r="E49" i="50"/>
  <c r="D49" i="50"/>
  <c r="D56" i="50" s="1"/>
  <c r="I47" i="50"/>
  <c r="G47" i="50"/>
  <c r="I46" i="50"/>
  <c r="G46" i="50"/>
  <c r="I45" i="50"/>
  <c r="G45" i="50"/>
  <c r="H40" i="50"/>
  <c r="G40" i="50"/>
  <c r="F40" i="50"/>
  <c r="E40" i="50"/>
  <c r="D40" i="50"/>
  <c r="I38" i="50"/>
  <c r="G38" i="50"/>
  <c r="H35" i="50"/>
  <c r="F35" i="50"/>
  <c r="I35" i="50" s="1"/>
  <c r="E35" i="50"/>
  <c r="D35" i="50"/>
  <c r="I33" i="50"/>
  <c r="G33" i="50"/>
  <c r="I32" i="50"/>
  <c r="G32" i="50"/>
  <c r="I31" i="50"/>
  <c r="G31" i="50"/>
  <c r="H28" i="50"/>
  <c r="G28" i="50"/>
  <c r="F28" i="50"/>
  <c r="I28" i="50" s="1"/>
  <c r="E28" i="50"/>
  <c r="D28" i="50"/>
  <c r="I26" i="50"/>
  <c r="G26" i="50"/>
  <c r="I25" i="50"/>
  <c r="G25" i="50"/>
  <c r="I24" i="50"/>
  <c r="G24" i="50"/>
  <c r="I23" i="50"/>
  <c r="G23" i="50"/>
  <c r="I22" i="50"/>
  <c r="G22" i="50"/>
  <c r="H18" i="50"/>
  <c r="H42" i="50" s="1"/>
  <c r="F18" i="50"/>
  <c r="E18" i="50"/>
  <c r="D18" i="50"/>
  <c r="I16" i="50"/>
  <c r="G16" i="50"/>
  <c r="I15" i="50"/>
  <c r="G15" i="50"/>
  <c r="I14" i="50"/>
  <c r="G14" i="50"/>
  <c r="I13" i="50"/>
  <c r="G13" i="50"/>
  <c r="I12" i="50"/>
  <c r="G12" i="50"/>
  <c r="I18" i="50" l="1"/>
  <c r="G18" i="50"/>
  <c r="I40" i="50"/>
  <c r="I67" i="50"/>
  <c r="F42" i="50"/>
  <c r="I42" i="50" s="1"/>
  <c r="I49" i="50"/>
  <c r="H57" i="50"/>
  <c r="H71" i="50" s="1"/>
  <c r="G35" i="50"/>
  <c r="D42" i="50"/>
  <c r="D57" i="50" s="1"/>
  <c r="D71" i="50" s="1"/>
  <c r="E42" i="50"/>
  <c r="E57" i="50" s="1"/>
  <c r="E71" i="50" s="1"/>
  <c r="G49" i="50"/>
  <c r="G54" i="50"/>
  <c r="G67" i="50"/>
  <c r="G69" i="50" s="1"/>
  <c r="F56" i="50"/>
  <c r="F69" i="50"/>
  <c r="I69" i="50" s="1"/>
  <c r="G42" i="50" l="1"/>
  <c r="G56" i="50"/>
  <c r="I56" i="50"/>
  <c r="F57" i="50"/>
  <c r="I57" i="50" l="1"/>
  <c r="F71" i="50"/>
  <c r="G57" i="50"/>
  <c r="I71" i="50" l="1"/>
  <c r="G71" i="50"/>
</calcChain>
</file>

<file path=xl/sharedStrings.xml><?xml version="1.0" encoding="utf-8"?>
<sst xmlns="http://schemas.openxmlformats.org/spreadsheetml/2006/main" count="53" uniqueCount="53">
  <si>
    <t>TOTAL CAPÍTULO 3</t>
  </si>
  <si>
    <t>TRANSFERENCIAS CORRIENTES</t>
  </si>
  <si>
    <t>TRANSFERENCIAS DE CAPITAL</t>
  </si>
  <si>
    <t>TOTAL CAPÍTULO 7</t>
  </si>
  <si>
    <t>ART.</t>
  </si>
  <si>
    <t>DENOMINACIÓN</t>
  </si>
  <si>
    <t>GASTOS DE PERSONAL</t>
  </si>
  <si>
    <t>FUNCIONARIOS</t>
  </si>
  <si>
    <t>LABORALES</t>
  </si>
  <si>
    <t>INCENTIVOS AL RENDIMIENTO</t>
  </si>
  <si>
    <t>CUOTAS Y GASTOS SOCIALES</t>
  </si>
  <si>
    <t>TOTAL CAPÍTULO 1</t>
  </si>
  <si>
    <t>REPARACIÓN Y CONSERVACIÓN</t>
  </si>
  <si>
    <t>INDEM. POR RAZÓN DE SERVICIO</t>
  </si>
  <si>
    <t>TOTAL CAPÍTULO 2</t>
  </si>
  <si>
    <t>BECAS Y AYUDAS</t>
  </si>
  <si>
    <t>TOTAL CAPÍTULO 4</t>
  </si>
  <si>
    <t>INVERSIONES REALES</t>
  </si>
  <si>
    <t>INVERSIÓN NUEVA SERVICIOS</t>
  </si>
  <si>
    <t>INVERSIÓN DE REPOSICIÓN</t>
  </si>
  <si>
    <t>TOTAL CAPÍTULO 6</t>
  </si>
  <si>
    <t>TOTAL OPERACIONES CAPITAL</t>
  </si>
  <si>
    <t>ACTIVOS FINANCIEROS</t>
  </si>
  <si>
    <t>CONCESIÓN DE PRÉSTAMOS</t>
  </si>
  <si>
    <t>TOTAL CAPÍTULO 8</t>
  </si>
  <si>
    <t>TOTAL PRESUPUESTO  GASTOS</t>
  </si>
  <si>
    <t xml:space="preserve">ARRENDAMIENTOS </t>
  </si>
  <si>
    <t>PASIVOS FINANCIEROS</t>
  </si>
  <si>
    <t>TOTAL CAPÍTULO 9</t>
  </si>
  <si>
    <t>CUADRO  Nº 3</t>
  </si>
  <si>
    <t xml:space="preserve"> (en miles de €)</t>
  </si>
  <si>
    <t>AMORTIZACIÓN PRESTAMOS MONEDA NACIONAL</t>
  </si>
  <si>
    <t>GASTOS CORRIENTES</t>
  </si>
  <si>
    <t>EN BIENES Y SERVICIOS</t>
  </si>
  <si>
    <t>EVENTUAL</t>
  </si>
  <si>
    <t>INVERSIONES INMATERIALES INVESTIGACIÓN</t>
  </si>
  <si>
    <t>GASTOS FINANCIEROS</t>
  </si>
  <si>
    <t>INTERESES DE DEMORA Y OTROS GASTOS F.</t>
  </si>
  <si>
    <t>TOTAL OPERACIONES CORRIENTES</t>
  </si>
  <si>
    <t>TOTAL OPERACIONES NO FINANCIERAS</t>
  </si>
  <si>
    <t>TOTAL OPERACIONES FINANCIERAS</t>
  </si>
  <si>
    <t>GASTOS DE PUBLICACIONES</t>
  </si>
  <si>
    <t>PRÉSTAMOS EN MONEDA NACIONAL</t>
  </si>
  <si>
    <t>FAMILIAS E INSTITUCIONES SIN FINES LUCRO</t>
  </si>
  <si>
    <t xml:space="preserve">MATERIAL, SUMINISTROS Y OTROS </t>
  </si>
  <si>
    <t>2022 OBLIGACIONES RECONOCIDAS</t>
  </si>
  <si>
    <t>DEPÓSITOS Y FIANZAS</t>
  </si>
  <si>
    <t xml:space="preserve">  %                         INCREMENTO 22/23</t>
  </si>
  <si>
    <t xml:space="preserve">LIQUIDACIÓN DEL PRESUPUESTO DE GASTOS DE 2023. COMPARACIÓN CON 2022 A NIVEL DE ARTÍCULO </t>
  </si>
  <si>
    <t>2023 PRESUPUESTO INICIAL</t>
  </si>
  <si>
    <t>2023 PRESUPUESTO FINAL</t>
  </si>
  <si>
    <t>2023 OBLIGACIONES RECONOCIDAS</t>
  </si>
  <si>
    <t>2023 O.REC./P.FIN.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</si>
</sst>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[$€]_-;\-* #,##0.00\ [$€]_-;_-* &quot;-&quot;??\ [$€]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21"/>
      <name val="Verdana"/>
      <family val="2"/>
    </font>
    <font>
      <sz val="9"/>
      <color indexed="8"/>
      <name val="Verdana"/>
      <family val="2"/>
    </font>
    <font>
      <b/>
      <sz val="9"/>
      <color indexed="2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sz val="10.5"/>
      <name val="Calibri"/>
      <family val="2"/>
    </font>
    <font>
      <b/>
      <sz val="10.5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4"/>
      <color indexed="45"/>
      <name val="Calibri"/>
      <family val="2"/>
    </font>
    <font>
      <b/>
      <sz val="12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38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34"/>
      </patternFill>
    </fill>
    <fill>
      <patternFill patternType="solid">
        <fgColor indexed="14"/>
        <bgColor indexed="64"/>
      </patternFill>
    </fill>
    <fill>
      <patternFill patternType="solid">
        <fgColor indexed="54"/>
      </patternFill>
    </fill>
    <fill>
      <patternFill patternType="solid">
        <fgColor indexed="42"/>
      </patternFill>
    </fill>
    <fill>
      <patternFill patternType="solid">
        <fgColor indexed="23"/>
      </patternFill>
    </fill>
    <fill>
      <patternFill patternType="solid">
        <fgColor indexed="2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3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rgb="FFEEF3F8"/>
        <bgColor indexed="64"/>
      </patternFill>
    </fill>
  </fills>
  <borders count="16">
    <border>
      <left/>
      <right/>
      <top/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/>
      <right/>
      <top/>
      <bottom style="thin">
        <color indexed="21"/>
      </bottom>
      <diagonal/>
    </border>
    <border>
      <left/>
      <right/>
      <top style="thin">
        <color indexed="21"/>
      </top>
      <bottom/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medium">
        <color indexed="14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62">
    <xf numFmtId="0" fontId="0" fillId="0" borderId="0"/>
    <xf numFmtId="3" fontId="27" fillId="0" borderId="0" applyNumberFormat="0">
      <alignment horizontal="center" vertical="center"/>
    </xf>
    <xf numFmtId="3" fontId="17" fillId="0" borderId="1" applyNumberFormat="0" applyFill="0" applyBorder="0" applyProtection="0">
      <alignment horizontal="left" vertical="center"/>
    </xf>
    <xf numFmtId="0" fontId="3" fillId="0" borderId="2" applyNumberFormat="0">
      <alignment horizontal="center" wrapText="1"/>
    </xf>
    <xf numFmtId="4" fontId="4" fillId="0" borderId="0">
      <alignment horizontal="right"/>
    </xf>
    <xf numFmtId="3" fontId="4" fillId="0" borderId="0">
      <alignment horizontal="right"/>
    </xf>
    <xf numFmtId="4" fontId="5" fillId="0" borderId="3" applyNumberFormat="0" applyAlignment="0">
      <alignment horizontal="right"/>
    </xf>
    <xf numFmtId="0" fontId="4" fillId="0" borderId="0"/>
    <xf numFmtId="3" fontId="28" fillId="2" borderId="1" applyNumberFormat="0">
      <alignment horizontal="center" vertical="center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3" fontId="17" fillId="0" borderId="0" applyNumberFormat="0">
      <alignment horizontal="center" vertical="center"/>
    </xf>
    <xf numFmtId="3" fontId="17" fillId="0" borderId="0">
      <alignment horizontal="right" vertical="center"/>
    </xf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29" fillId="10" borderId="4" applyNumberFormat="0" applyAlignment="0">
      <alignment horizontal="center" vertical="center"/>
    </xf>
    <xf numFmtId="0" fontId="29" fillId="2" borderId="5" applyNumberFormat="0" applyAlignment="0">
      <alignment horizontal="center" vertical="center"/>
    </xf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30" fillId="12" borderId="0" applyNumberFormat="0" applyBorder="0" applyAlignment="0" applyProtection="0"/>
    <xf numFmtId="0" fontId="8" fillId="6" borderId="6" applyNumberFormat="0" applyAlignment="0" applyProtection="0"/>
    <xf numFmtId="0" fontId="9" fillId="13" borderId="7" applyNumberFormat="0" applyAlignment="0" applyProtection="0"/>
    <xf numFmtId="0" fontId="10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11" fillId="9" borderId="6" applyNumberFormat="0" applyAlignment="0" applyProtection="0"/>
    <xf numFmtId="165" fontId="2" fillId="0" borderId="0" applyFont="0" applyFill="0" applyBorder="0" applyAlignment="0" applyProtection="0"/>
    <xf numFmtId="0" fontId="12" fillId="19" borderId="0" applyNumberFormat="0" applyBorder="0" applyAlignment="0" applyProtection="0"/>
    <xf numFmtId="0" fontId="32" fillId="8" borderId="0" applyNumberFormat="0" applyBorder="0" applyAlignment="0" applyProtection="0"/>
    <xf numFmtId="0" fontId="33" fillId="5" borderId="6" applyNumberFormat="0" applyFont="0" applyAlignment="0" applyProtection="0"/>
    <xf numFmtId="0" fontId="13" fillId="6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1" fillId="0" borderId="12" applyNumberFormat="0" applyFill="0" applyAlignment="0" applyProtection="0"/>
    <xf numFmtId="0" fontId="16" fillId="0" borderId="13" applyNumberFormat="0" applyFill="0" applyAlignment="0" applyProtection="0"/>
    <xf numFmtId="0" fontId="2" fillId="0" borderId="0" applyNumberFormat="0" applyFont="0" applyBorder="0" applyAlignment="0"/>
    <xf numFmtId="0" fontId="37" fillId="21" borderId="14" applyProtection="0">
      <alignment horizontal="center" vertical="center" wrapText="1"/>
    </xf>
    <xf numFmtId="0" fontId="38" fillId="22" borderId="15" applyNumberFormat="0" applyBorder="0" applyAlignment="0" applyProtection="0">
      <alignment horizontal="center"/>
    </xf>
    <xf numFmtId="0" fontId="38" fillId="22" borderId="15" applyNumberFormat="0" applyBorder="0" applyAlignment="0" applyProtection="0">
      <alignment horizontal="center"/>
    </xf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29" fillId="10" borderId="4" xfId="23" applyAlignment="1">
      <alignment horizontal="center"/>
    </xf>
    <xf numFmtId="3" fontId="27" fillId="0" borderId="0" xfId="1" applyNumberFormat="1">
      <alignment horizontal="center" vertical="center"/>
    </xf>
    <xf numFmtId="0" fontId="29" fillId="2" borderId="5" xfId="24" applyAlignment="1">
      <alignment horizontal="center"/>
    </xf>
    <xf numFmtId="0" fontId="28" fillId="2" borderId="0" xfId="8" applyNumberFormat="1" applyBorder="1" applyAlignment="1">
      <alignment horizontal="center" vertical="center" wrapText="1"/>
    </xf>
    <xf numFmtId="3" fontId="28" fillId="2" borderId="0" xfId="8" applyNumberFormat="1" applyBorder="1" applyAlignment="1">
      <alignment horizontal="center" vertical="center" wrapText="1"/>
    </xf>
    <xf numFmtId="3" fontId="19" fillId="10" borderId="4" xfId="23" applyNumberFormat="1" applyFont="1" applyAlignment="1">
      <alignment vertical="center"/>
    </xf>
    <xf numFmtId="164" fontId="19" fillId="10" borderId="4" xfId="23" applyNumberFormat="1" applyFont="1" applyAlignment="1">
      <alignment vertical="center"/>
    </xf>
    <xf numFmtId="164" fontId="19" fillId="10" borderId="4" xfId="23" applyNumberFormat="1" applyFont="1" applyAlignment="1">
      <alignment horizontal="right" vertical="center"/>
    </xf>
    <xf numFmtId="0" fontId="19" fillId="10" borderId="4" xfId="23" applyFont="1" applyAlignment="1"/>
    <xf numFmtId="3" fontId="19" fillId="10" borderId="4" xfId="23" applyNumberFormat="1" applyFont="1" applyAlignment="1"/>
    <xf numFmtId="164" fontId="19" fillId="10" borderId="4" xfId="23" applyNumberFormat="1" applyFont="1" applyAlignment="1"/>
    <xf numFmtId="164" fontId="19" fillId="10" borderId="4" xfId="23" quotePrefix="1" applyNumberFormat="1" applyFont="1" applyAlignment="1">
      <alignment horizontal="right" vertical="center"/>
    </xf>
    <xf numFmtId="164" fontId="19" fillId="10" borderId="4" xfId="23" applyNumberFormat="1" applyFont="1" applyAlignment="1">
      <alignment horizontal="right"/>
    </xf>
    <xf numFmtId="0" fontId="19" fillId="10" borderId="4" xfId="23" applyFont="1" applyAlignment="1">
      <alignment horizontal="center"/>
    </xf>
    <xf numFmtId="164" fontId="19" fillId="10" borderId="4" xfId="23" quotePrefix="1" applyNumberFormat="1" applyFont="1" applyAlignment="1">
      <alignment horizontal="right"/>
    </xf>
    <xf numFmtId="0" fontId="19" fillId="10" borderId="4" xfId="23" applyFont="1" applyAlignment="1">
      <alignment horizontal="center" vertical="center"/>
    </xf>
    <xf numFmtId="0" fontId="18" fillId="0" borderId="0" xfId="59" applyFont="1"/>
    <xf numFmtId="0" fontId="20" fillId="0" borderId="0" xfId="59" applyFont="1" applyAlignment="1">
      <alignment horizontal="center"/>
    </xf>
    <xf numFmtId="0" fontId="18" fillId="0" borderId="0" xfId="59" applyFont="1" applyAlignment="1">
      <alignment horizontal="center"/>
    </xf>
    <xf numFmtId="3" fontId="18" fillId="0" borderId="0" xfId="59" applyNumberFormat="1" applyFont="1"/>
    <xf numFmtId="0" fontId="39" fillId="2" borderId="5" xfId="24" applyFont="1" applyAlignment="1">
      <alignment horizontal="center" vertical="center"/>
    </xf>
    <xf numFmtId="3" fontId="39" fillId="2" borderId="5" xfId="24" applyNumberFormat="1" applyFont="1" applyAlignment="1">
      <alignment vertical="center"/>
    </xf>
    <xf numFmtId="164" fontId="39" fillId="2" borderId="5" xfId="24" applyNumberFormat="1" applyFont="1" applyAlignment="1">
      <alignment vertical="center"/>
    </xf>
    <xf numFmtId="0" fontId="27" fillId="0" borderId="0" xfId="1" applyNumberFormat="1">
      <alignment horizontal="center" vertical="center"/>
    </xf>
    <xf numFmtId="0" fontId="17" fillId="20" borderId="0" xfId="59" applyFont="1" applyFill="1"/>
    <xf numFmtId="0" fontId="17" fillId="20" borderId="0" xfId="59" applyFont="1" applyFill="1" applyAlignment="1">
      <alignment horizontal="center"/>
    </xf>
    <xf numFmtId="0" fontId="17" fillId="0" borderId="0" xfId="59" applyFont="1"/>
    <xf numFmtId="3" fontId="17" fillId="20" borderId="0" xfId="59" applyNumberFormat="1" applyFont="1" applyFill="1"/>
    <xf numFmtId="164" fontId="17" fillId="20" borderId="0" xfId="59" applyNumberFormat="1" applyFont="1" applyFill="1"/>
    <xf numFmtId="164" fontId="17" fillId="20" borderId="0" xfId="59" applyNumberFormat="1" applyFont="1" applyFill="1" applyAlignment="1">
      <alignment horizontal="right"/>
    </xf>
    <xf numFmtId="3" fontId="17" fillId="0" borderId="0" xfId="59" applyNumberFormat="1" applyFont="1"/>
    <xf numFmtId="0" fontId="21" fillId="0" borderId="0" xfId="59" applyFont="1" applyAlignment="1">
      <alignment horizontal="center" vertical="center"/>
    </xf>
    <xf numFmtId="3" fontId="21" fillId="0" borderId="0" xfId="59" applyNumberFormat="1" applyFont="1" applyAlignment="1">
      <alignment vertical="center"/>
    </xf>
    <xf numFmtId="0" fontId="18" fillId="0" borderId="0" xfId="59" applyFont="1" applyAlignment="1">
      <alignment horizontal="left" vertical="center"/>
    </xf>
    <xf numFmtId="0" fontId="20" fillId="0" borderId="0" xfId="59" applyFont="1" applyAlignment="1">
      <alignment horizontal="center" vertical="center"/>
    </xf>
    <xf numFmtId="0" fontId="22" fillId="0" borderId="0" xfId="59" applyFont="1" applyAlignment="1">
      <alignment horizontal="center"/>
    </xf>
    <xf numFmtId="0" fontId="22" fillId="0" borderId="0" xfId="59" applyFont="1"/>
    <xf numFmtId="3" fontId="22" fillId="0" borderId="0" xfId="59" applyNumberFormat="1" applyFont="1"/>
    <xf numFmtId="0" fontId="23" fillId="0" borderId="0" xfId="59" applyFont="1" applyAlignment="1">
      <alignment horizontal="center"/>
    </xf>
    <xf numFmtId="164" fontId="22" fillId="0" borderId="0" xfId="59" applyNumberFormat="1" applyFont="1"/>
    <xf numFmtId="0" fontId="22" fillId="0" borderId="0" xfId="59" applyFont="1" applyAlignment="1">
      <alignment horizontal="left"/>
    </xf>
    <xf numFmtId="164" fontId="22" fillId="0" borderId="0" xfId="59" applyNumberFormat="1" applyFont="1" applyAlignment="1">
      <alignment horizontal="right"/>
    </xf>
    <xf numFmtId="3" fontId="23" fillId="0" borderId="0" xfId="59" applyNumberFormat="1" applyFont="1"/>
    <xf numFmtId="164" fontId="23" fillId="0" borderId="0" xfId="59" applyNumberFormat="1" applyFont="1"/>
    <xf numFmtId="0" fontId="24" fillId="0" borderId="0" xfId="59" applyFont="1"/>
    <xf numFmtId="164" fontId="21" fillId="0" borderId="0" xfId="59" applyNumberFormat="1" applyFont="1" applyAlignment="1">
      <alignment vertical="center"/>
    </xf>
    <xf numFmtId="0" fontId="23" fillId="20" borderId="0" xfId="59" applyFont="1" applyFill="1" applyAlignment="1">
      <alignment horizontal="center"/>
    </xf>
    <xf numFmtId="0" fontId="22" fillId="20" borderId="0" xfId="59" applyFont="1" applyFill="1" applyAlignment="1">
      <alignment horizontal="center"/>
    </xf>
    <xf numFmtId="0" fontId="22" fillId="20" borderId="0" xfId="59" applyFont="1" applyFill="1"/>
    <xf numFmtId="3" fontId="22" fillId="20" borderId="0" xfId="59" applyNumberFormat="1" applyFont="1" applyFill="1"/>
    <xf numFmtId="164" fontId="22" fillId="20" borderId="0" xfId="59" quotePrefix="1" applyNumberFormat="1" applyFont="1" applyFill="1" applyAlignment="1">
      <alignment horizontal="right"/>
    </xf>
    <xf numFmtId="164" fontId="22" fillId="20" borderId="0" xfId="59" applyNumberFormat="1" applyFont="1" applyFill="1" applyAlignment="1">
      <alignment horizontal="right"/>
    </xf>
    <xf numFmtId="164" fontId="17" fillId="0" borderId="0" xfId="59" applyNumberFormat="1" applyFont="1"/>
    <xf numFmtId="3" fontId="25" fillId="0" borderId="0" xfId="59" applyNumberFormat="1" applyFont="1"/>
    <xf numFmtId="0" fontId="27" fillId="0" borderId="0" xfId="1" applyNumberFormat="1">
      <alignment horizontal="center" vertical="center"/>
    </xf>
    <xf numFmtId="3" fontId="26" fillId="0" borderId="0" xfId="59" applyNumberFormat="1" applyFont="1" applyAlignment="1">
      <alignment horizontal="right" vertical="center"/>
    </xf>
    <xf numFmtId="0" fontId="18" fillId="0" borderId="0" xfId="59" applyFont="1" applyAlignment="1">
      <alignment horizontal="right" vertical="center"/>
    </xf>
  </cellXfs>
  <cellStyles count="62">
    <cellStyle name="0.Título" xfId="1" xr:uid="{00000000-0005-0000-0000-000000000000}"/>
    <cellStyle name="1.Centrado Vertical" xfId="2" xr:uid="{00000000-0005-0000-0000-000001000000}"/>
    <cellStyle name="1-cabecera" xfId="3" xr:uid="{00000000-0005-0000-0000-000002000000}"/>
    <cellStyle name="1-numeros con 2 decimales" xfId="4" xr:uid="{00000000-0005-0000-0000-000003000000}"/>
    <cellStyle name="1-numeros sin decimales" xfId="5" xr:uid="{00000000-0005-0000-0000-000004000000}"/>
    <cellStyle name="1-pie" xfId="6" xr:uid="{00000000-0005-0000-0000-000005000000}"/>
    <cellStyle name="1-texto normal" xfId="7" xr:uid="{00000000-0005-0000-0000-000006000000}"/>
    <cellStyle name="2.Cabecera" xfId="8" xr:uid="{00000000-0005-0000-0000-000007000000}"/>
    <cellStyle name="20% - Énfasis1" xfId="9" builtinId="30" customBuiltin="1"/>
    <cellStyle name="20% - Énfasis2" xfId="10" builtinId="34" customBuiltin="1"/>
    <cellStyle name="20% - Énfasis3" xfId="11" builtinId="38" customBuiltin="1"/>
    <cellStyle name="20% - Énfasis4" xfId="12" builtinId="42" customBuiltin="1"/>
    <cellStyle name="20% - Énfasis5" xfId="13" builtinId="46" customBuiltin="1"/>
    <cellStyle name="20% - Énfasis6" xfId="14" builtinId="50" customBuiltin="1"/>
    <cellStyle name="3.Columna centrada" xfId="15" xr:uid="{00000000-0005-0000-0000-00000E000000}"/>
    <cellStyle name="4.Columna importes" xfId="16" xr:uid="{00000000-0005-0000-0000-00000F000000}"/>
    <cellStyle name="40% - Énfasis1" xfId="17" builtinId="31" customBuiltin="1"/>
    <cellStyle name="40% - Énfasis2" xfId="18" builtinId="35" customBuiltin="1"/>
    <cellStyle name="40% - Énfasis3" xfId="19" builtinId="39" customBuiltin="1"/>
    <cellStyle name="40% - Énfasis4" xfId="20" builtinId="43" customBuiltin="1"/>
    <cellStyle name="40% - Énfasis5" xfId="21" builtinId="47" customBuiltin="1"/>
    <cellStyle name="40% - Énfasis6" xfId="22" builtinId="51" customBuiltin="1"/>
    <cellStyle name="5.Subtotal" xfId="23" xr:uid="{00000000-0005-0000-0000-000016000000}"/>
    <cellStyle name="6.Total" xfId="24" xr:uid="{00000000-0005-0000-0000-000017000000}"/>
    <cellStyle name="60% - Énfasis1" xfId="25" builtinId="32" customBuiltin="1"/>
    <cellStyle name="60% - Énfasis2" xfId="26" builtinId="36" customBuiltin="1"/>
    <cellStyle name="60% - Énfasis3" xfId="27" builtinId="40" customBuiltin="1"/>
    <cellStyle name="60% - Énfasis4" xfId="28" builtinId="44" customBuiltin="1"/>
    <cellStyle name="60% - Énfasis5" xfId="29" builtinId="48" customBuiltin="1"/>
    <cellStyle name="60% - Énfasis6" xfId="30" builtinId="52" customBuiltin="1"/>
    <cellStyle name="Bueno" xfId="31" builtinId="26" customBuiltin="1"/>
    <cellStyle name="Cálculo" xfId="32" builtinId="22" customBuiltin="1"/>
    <cellStyle name="Celda de comprobación" xfId="33" builtinId="23" customBuiltin="1"/>
    <cellStyle name="Celda vinculada" xfId="34" builtinId="24" customBuiltin="1"/>
    <cellStyle name="Encabezado 1" xfId="51" builtinId="16" customBuiltin="1"/>
    <cellStyle name="Encabezado 4" xfId="35" builtinId="19" customBuiltin="1"/>
    <cellStyle name="Énfasis1" xfId="36" builtinId="29" customBuiltin="1"/>
    <cellStyle name="Énfasis2" xfId="37" builtinId="33" customBuiltin="1"/>
    <cellStyle name="Énfasis3" xfId="38" builtinId="37" customBuiltin="1"/>
    <cellStyle name="Énfasis4" xfId="39" builtinId="41" customBuiltin="1"/>
    <cellStyle name="Énfasis5" xfId="40" builtinId="45" customBuiltin="1"/>
    <cellStyle name="Énfasis6" xfId="41" builtinId="49" customBuiltin="1"/>
    <cellStyle name="Entrada" xfId="42" builtinId="20" customBuiltin="1"/>
    <cellStyle name="Euro" xfId="43" xr:uid="{00000000-0005-0000-0000-00002B000000}"/>
    <cellStyle name="Incorrecto" xfId="44" builtinId="27" customBuiltin="1"/>
    <cellStyle name="Neutral" xfId="45" builtinId="28" customBuiltin="1"/>
    <cellStyle name="Normal" xfId="0" builtinId="0"/>
    <cellStyle name="Normal 2" xfId="59" xr:uid="{00000000-0005-0000-0000-000032000000}"/>
    <cellStyle name="Normal 3" xfId="60" xr:uid="{5CC49C7C-76CE-40B9-8611-746313F42CFD}"/>
    <cellStyle name="Notas" xfId="46" builtinId="10" customBuiltin="1"/>
    <cellStyle name="P2010-Encabezado" xfId="56" xr:uid="{00000000-0005-0000-0000-000034000000}"/>
    <cellStyle name="P2010-Primera Columna" xfId="57" xr:uid="{00000000-0005-0000-0000-000035000000}"/>
    <cellStyle name="P2010-Ultima Columna" xfId="58" xr:uid="{00000000-0005-0000-0000-000036000000}"/>
    <cellStyle name="Porcentaje 2" xfId="61" xr:uid="{421BB373-AC07-4B09-9458-05F611B283B9}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2" builtinId="17" customBuiltin="1"/>
    <cellStyle name="Título 3" xfId="53" builtinId="18" customBuiltin="1"/>
    <cellStyle name="Total" xfId="54" builtinId="25" customBuiltin="1"/>
    <cellStyle name="ufg60" xfId="55" xr:uid="{00000000-0005-0000-0000-00003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A3B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4F81B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57150" cap="flat" cmpd="thinThick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57150" cap="flat" cmpd="thinThick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93B6-F0A5-433A-9343-0320ED8A4EFD}">
  <sheetPr>
    <pageSetUpPr fitToPage="1"/>
  </sheetPr>
  <dimension ref="A4:I88"/>
  <sheetViews>
    <sheetView tabSelected="1" view="pageBreakPreview" zoomScale="130" zoomScaleNormal="110" zoomScaleSheetLayoutView="130" zoomScalePageLayoutView="80" workbookViewId="0">
      <selection activeCell="K22" sqref="K22"/>
    </sheetView>
  </sheetViews>
  <sheetFormatPr baseColWidth="10" defaultColWidth="8.42578125" defaultRowHeight="12.75" x14ac:dyDescent="0.2"/>
  <cols>
    <col min="1" max="1" width="1.42578125" style="17" customWidth="1"/>
    <col min="2" max="2" width="6" style="19" customWidth="1"/>
    <col min="3" max="3" width="35.85546875" style="17" customWidth="1"/>
    <col min="4" max="4" width="16.7109375" style="17" customWidth="1"/>
    <col min="5" max="5" width="16.28515625" style="17" customWidth="1"/>
    <col min="6" max="6" width="17.7109375" style="17" customWidth="1"/>
    <col min="7" max="7" width="15.42578125" style="20" customWidth="1"/>
    <col min="8" max="8" width="17.7109375" style="17" customWidth="1"/>
    <col min="9" max="9" width="15.28515625" style="20" customWidth="1"/>
    <col min="10" max="10" width="0.42578125" style="17" customWidth="1"/>
    <col min="11" max="40" width="7.85546875" style="17" customWidth="1"/>
    <col min="41" max="16384" width="8.42578125" style="17"/>
  </cols>
  <sheetData>
    <row r="4" spans="2:9" ht="12.75" customHeight="1" x14ac:dyDescent="0.2">
      <c r="B4" s="55" t="s">
        <v>29</v>
      </c>
      <c r="C4" s="55"/>
      <c r="D4" s="55"/>
      <c r="E4" s="55"/>
      <c r="F4" s="55"/>
      <c r="G4" s="55"/>
      <c r="H4" s="55"/>
      <c r="I4" s="55"/>
    </row>
    <row r="5" spans="2:9" ht="18.75" x14ac:dyDescent="0.2">
      <c r="B5" s="24"/>
      <c r="C5" s="24"/>
      <c r="D5" s="24"/>
      <c r="E5" s="24"/>
      <c r="F5" s="24"/>
      <c r="G5" s="2"/>
      <c r="H5" s="24"/>
      <c r="I5" s="2"/>
    </row>
    <row r="6" spans="2:9" ht="12.75" customHeight="1" x14ac:dyDescent="0.2">
      <c r="B6" s="55" t="s">
        <v>48</v>
      </c>
      <c r="C6" s="55"/>
      <c r="D6" s="55"/>
      <c r="E6" s="55"/>
      <c r="F6" s="55"/>
      <c r="G6" s="55"/>
      <c r="H6" s="55"/>
      <c r="I6" s="55"/>
    </row>
    <row r="7" spans="2:9" ht="12.75" customHeight="1" x14ac:dyDescent="0.2">
      <c r="B7" s="55" t="s">
        <v>30</v>
      </c>
      <c r="C7" s="55"/>
      <c r="D7" s="55"/>
      <c r="E7" s="55"/>
      <c r="F7" s="55"/>
      <c r="G7" s="55"/>
      <c r="H7" s="55"/>
      <c r="I7" s="55"/>
    </row>
    <row r="9" spans="2:9" ht="50.1" customHeight="1" x14ac:dyDescent="0.2">
      <c r="B9" s="4" t="s">
        <v>4</v>
      </c>
      <c r="C9" s="4" t="s">
        <v>5</v>
      </c>
      <c r="D9" s="4" t="s">
        <v>49</v>
      </c>
      <c r="E9" s="4" t="s">
        <v>50</v>
      </c>
      <c r="F9" s="4" t="s">
        <v>51</v>
      </c>
      <c r="G9" s="5" t="s">
        <v>52</v>
      </c>
      <c r="H9" s="4" t="s">
        <v>45</v>
      </c>
      <c r="I9" s="4" t="s">
        <v>47</v>
      </c>
    </row>
    <row r="10" spans="2:9" ht="14.25" x14ac:dyDescent="0.25">
      <c r="B10" s="36"/>
      <c r="C10" s="37"/>
      <c r="D10" s="38"/>
      <c r="E10" s="38"/>
      <c r="F10" s="38"/>
      <c r="G10" s="38"/>
      <c r="H10" s="38"/>
      <c r="I10" s="38"/>
    </row>
    <row r="11" spans="2:9" ht="14.25" x14ac:dyDescent="0.25">
      <c r="B11" s="36"/>
      <c r="C11" s="39" t="s">
        <v>6</v>
      </c>
      <c r="D11" s="38"/>
      <c r="E11" s="38"/>
      <c r="F11" s="38"/>
      <c r="G11" s="38"/>
      <c r="H11" s="38"/>
      <c r="I11" s="38"/>
    </row>
    <row r="12" spans="2:9" ht="14.25" x14ac:dyDescent="0.25">
      <c r="B12" s="36">
        <v>11</v>
      </c>
      <c r="C12" s="37" t="s">
        <v>34</v>
      </c>
      <c r="D12" s="38">
        <v>118</v>
      </c>
      <c r="E12" s="38">
        <v>118</v>
      </c>
      <c r="F12" s="38">
        <v>116</v>
      </c>
      <c r="G12" s="40">
        <f>+F12/E12*100</f>
        <v>98.305084745762713</v>
      </c>
      <c r="H12" s="38">
        <v>113</v>
      </c>
      <c r="I12" s="40">
        <f>+(F12-H12)/H12*100</f>
        <v>2.6548672566371683</v>
      </c>
    </row>
    <row r="13" spans="2:9" ht="14.25" x14ac:dyDescent="0.25">
      <c r="B13" s="36">
        <v>12</v>
      </c>
      <c r="C13" s="37" t="s">
        <v>7</v>
      </c>
      <c r="D13" s="38">
        <v>41824</v>
      </c>
      <c r="E13" s="38">
        <v>41824</v>
      </c>
      <c r="F13" s="38">
        <v>41053</v>
      </c>
      <c r="G13" s="40">
        <f>+F13/E13*100</f>
        <v>98.156560826319819</v>
      </c>
      <c r="H13" s="38">
        <v>40005</v>
      </c>
      <c r="I13" s="40">
        <f>+(F13-H13)/H13*100</f>
        <v>2.6196725409323838</v>
      </c>
    </row>
    <row r="14" spans="2:9" ht="14.25" x14ac:dyDescent="0.25">
      <c r="B14" s="36">
        <v>13</v>
      </c>
      <c r="C14" s="37" t="s">
        <v>8</v>
      </c>
      <c r="D14" s="38">
        <v>21068</v>
      </c>
      <c r="E14" s="38">
        <v>21068</v>
      </c>
      <c r="F14" s="38">
        <v>21358</v>
      </c>
      <c r="G14" s="40">
        <f>+F14/E14*100</f>
        <v>101.37649515853427</v>
      </c>
      <c r="H14" s="38">
        <v>20640</v>
      </c>
      <c r="I14" s="40">
        <f>+(F14-H14)/H14*100</f>
        <v>3.4786821705426361</v>
      </c>
    </row>
    <row r="15" spans="2:9" ht="14.25" x14ac:dyDescent="0.25">
      <c r="B15" s="36">
        <v>15</v>
      </c>
      <c r="C15" s="37" t="s">
        <v>9</v>
      </c>
      <c r="D15" s="38">
        <v>6417</v>
      </c>
      <c r="E15" s="38">
        <v>6417</v>
      </c>
      <c r="F15" s="38">
        <v>6201</v>
      </c>
      <c r="G15" s="40">
        <f>+F15/E15*100</f>
        <v>96.633941093969142</v>
      </c>
      <c r="H15" s="38">
        <v>6122</v>
      </c>
      <c r="I15" s="40">
        <f>+(F15-H15)/H15*100</f>
        <v>1.2904279647174126</v>
      </c>
    </row>
    <row r="16" spans="2:9" ht="14.25" x14ac:dyDescent="0.25">
      <c r="B16" s="36">
        <v>16</v>
      </c>
      <c r="C16" s="37" t="s">
        <v>10</v>
      </c>
      <c r="D16" s="38">
        <v>11080</v>
      </c>
      <c r="E16" s="38">
        <v>11473</v>
      </c>
      <c r="F16" s="38">
        <v>11996</v>
      </c>
      <c r="G16" s="40">
        <f>+F16/E16*100</f>
        <v>104.55852871960253</v>
      </c>
      <c r="H16" s="38">
        <v>11086</v>
      </c>
      <c r="I16" s="40">
        <f>+(F16-H16)/H16*100</f>
        <v>8.2085513259967531</v>
      </c>
    </row>
    <row r="17" spans="2:9" ht="14.25" x14ac:dyDescent="0.25">
      <c r="B17" s="36"/>
      <c r="C17" s="37"/>
      <c r="D17" s="38"/>
      <c r="E17" s="38"/>
      <c r="F17" s="38"/>
      <c r="G17" s="40"/>
      <c r="H17" s="38"/>
      <c r="I17" s="40"/>
    </row>
    <row r="18" spans="2:9" ht="20.100000000000001" customHeight="1" x14ac:dyDescent="0.25">
      <c r="B18" s="1"/>
      <c r="C18" s="16" t="s">
        <v>11</v>
      </c>
      <c r="D18" s="6">
        <f>SUM(D12:D17)</f>
        <v>80507</v>
      </c>
      <c r="E18" s="6">
        <f t="shared" ref="E18:F18" si="0">SUM(E12:E17)</f>
        <v>80900</v>
      </c>
      <c r="F18" s="6">
        <f t="shared" si="0"/>
        <v>80724</v>
      </c>
      <c r="G18" s="8">
        <f>+F18/E18*100</f>
        <v>99.782447466007412</v>
      </c>
      <c r="H18" s="6">
        <f t="shared" ref="H18" si="1">SUM(H12:H17)</f>
        <v>77966</v>
      </c>
      <c r="I18" s="8">
        <f>+(F18-H18)/H18*100</f>
        <v>3.5374393966600826</v>
      </c>
    </row>
    <row r="19" spans="2:9" ht="14.25" x14ac:dyDescent="0.25">
      <c r="B19" s="36"/>
      <c r="C19" s="39"/>
      <c r="D19" s="38"/>
      <c r="E19" s="38"/>
      <c r="F19" s="38"/>
      <c r="G19" s="40"/>
      <c r="H19" s="38"/>
      <c r="I19" s="40"/>
    </row>
    <row r="20" spans="2:9" ht="14.25" x14ac:dyDescent="0.25">
      <c r="B20" s="36"/>
      <c r="C20" s="39" t="s">
        <v>32</v>
      </c>
      <c r="D20" s="38"/>
      <c r="E20" s="38"/>
      <c r="F20" s="38"/>
      <c r="G20" s="40"/>
      <c r="H20" s="38"/>
      <c r="I20" s="40"/>
    </row>
    <row r="21" spans="2:9" ht="14.25" x14ac:dyDescent="0.25">
      <c r="B21" s="36"/>
      <c r="C21" s="39" t="s">
        <v>33</v>
      </c>
      <c r="E21" s="38"/>
      <c r="F21" s="38"/>
      <c r="G21" s="40"/>
      <c r="H21" s="38"/>
      <c r="I21" s="40"/>
    </row>
    <row r="22" spans="2:9" ht="14.25" x14ac:dyDescent="0.25">
      <c r="B22" s="36">
        <v>20</v>
      </c>
      <c r="C22" s="41" t="s">
        <v>26</v>
      </c>
      <c r="D22" s="38">
        <v>20</v>
      </c>
      <c r="E22" s="38">
        <v>20</v>
      </c>
      <c r="F22" s="38">
        <v>18</v>
      </c>
      <c r="G22" s="40">
        <f t="shared" ref="G22:G26" si="2">+F22/E22*100</f>
        <v>90</v>
      </c>
      <c r="H22" s="38">
        <v>17</v>
      </c>
      <c r="I22" s="40">
        <f t="shared" ref="I22:I26" si="3">+(F22-H22)/H22*100</f>
        <v>5.8823529411764701</v>
      </c>
    </row>
    <row r="23" spans="2:9" ht="14.25" x14ac:dyDescent="0.25">
      <c r="B23" s="36">
        <v>21</v>
      </c>
      <c r="C23" s="37" t="s">
        <v>12</v>
      </c>
      <c r="D23" s="38">
        <v>2020</v>
      </c>
      <c r="E23" s="38">
        <v>2033</v>
      </c>
      <c r="F23" s="38">
        <v>1886</v>
      </c>
      <c r="G23" s="40">
        <f t="shared" si="2"/>
        <v>92.769306443679284</v>
      </c>
      <c r="H23" s="38">
        <v>1813</v>
      </c>
      <c r="I23" s="40">
        <f t="shared" si="3"/>
        <v>4.0264754550468833</v>
      </c>
    </row>
    <row r="24" spans="2:9" ht="14.25" x14ac:dyDescent="0.25">
      <c r="B24" s="36">
        <v>22</v>
      </c>
      <c r="C24" s="37" t="s">
        <v>44</v>
      </c>
      <c r="D24" s="38">
        <v>13726</v>
      </c>
      <c r="E24" s="38">
        <v>16890</v>
      </c>
      <c r="F24" s="38">
        <v>10506</v>
      </c>
      <c r="G24" s="40">
        <f t="shared" si="2"/>
        <v>62.202486678507995</v>
      </c>
      <c r="H24" s="38">
        <v>9862</v>
      </c>
      <c r="I24" s="42">
        <f t="shared" si="3"/>
        <v>6.5301155952139522</v>
      </c>
    </row>
    <row r="25" spans="2:9" ht="14.25" x14ac:dyDescent="0.25">
      <c r="B25" s="36">
        <v>23</v>
      </c>
      <c r="C25" s="37" t="s">
        <v>13</v>
      </c>
      <c r="D25" s="38">
        <v>331</v>
      </c>
      <c r="E25" s="38">
        <v>339</v>
      </c>
      <c r="F25" s="38">
        <v>319</v>
      </c>
      <c r="G25" s="40">
        <f t="shared" si="2"/>
        <v>94.100294985250727</v>
      </c>
      <c r="H25" s="38">
        <v>279</v>
      </c>
      <c r="I25" s="42">
        <f t="shared" si="3"/>
        <v>14.336917562724013</v>
      </c>
    </row>
    <row r="26" spans="2:9" ht="14.25" x14ac:dyDescent="0.25">
      <c r="B26" s="36">
        <v>24</v>
      </c>
      <c r="C26" s="37" t="s">
        <v>41</v>
      </c>
      <c r="D26" s="38">
        <v>65</v>
      </c>
      <c r="E26" s="38">
        <v>91</v>
      </c>
      <c r="F26" s="38">
        <v>80</v>
      </c>
      <c r="G26" s="40">
        <f t="shared" si="2"/>
        <v>87.912087912087912</v>
      </c>
      <c r="H26" s="38">
        <v>74</v>
      </c>
      <c r="I26" s="42">
        <f t="shared" si="3"/>
        <v>8.1081081081081088</v>
      </c>
    </row>
    <row r="27" spans="2:9" ht="14.25" x14ac:dyDescent="0.25">
      <c r="B27" s="36"/>
      <c r="C27" s="37"/>
      <c r="D27" s="38"/>
      <c r="E27" s="38"/>
      <c r="F27" s="38"/>
      <c r="G27" s="40"/>
      <c r="H27" s="38"/>
      <c r="I27" s="40"/>
    </row>
    <row r="28" spans="2:9" ht="20.100000000000001" customHeight="1" x14ac:dyDescent="0.25">
      <c r="B28" s="1"/>
      <c r="C28" s="16" t="s">
        <v>14</v>
      </c>
      <c r="D28" s="6">
        <f>SUM(D22:D26)</f>
        <v>16162</v>
      </c>
      <c r="E28" s="6">
        <f>SUM(E22:E26)</f>
        <v>19373</v>
      </c>
      <c r="F28" s="6">
        <f>SUM(F22:F26)</f>
        <v>12809</v>
      </c>
      <c r="G28" s="7">
        <f>+F28/E28*100</f>
        <v>66.117792804418514</v>
      </c>
      <c r="H28" s="6">
        <f>SUM(H22:H26)</f>
        <v>12045</v>
      </c>
      <c r="I28" s="7">
        <f>+(F28-H28)/H28*100</f>
        <v>6.3428808634288085</v>
      </c>
    </row>
    <row r="29" spans="2:9" ht="14.25" x14ac:dyDescent="0.25">
      <c r="B29" s="36"/>
      <c r="C29" s="37"/>
      <c r="D29" s="38"/>
      <c r="E29" s="38"/>
      <c r="F29" s="38"/>
      <c r="G29" s="40"/>
      <c r="H29" s="38"/>
      <c r="I29" s="40"/>
    </row>
    <row r="30" spans="2:9" ht="14.25" x14ac:dyDescent="0.25">
      <c r="B30" s="36"/>
      <c r="C30" s="39" t="s">
        <v>36</v>
      </c>
      <c r="D30" s="38"/>
      <c r="E30" s="38"/>
      <c r="F30" s="38"/>
      <c r="G30" s="40"/>
      <c r="H30" s="38"/>
      <c r="I30" s="40"/>
    </row>
    <row r="31" spans="2:9" ht="14.25" x14ac:dyDescent="0.25">
      <c r="B31" s="36">
        <v>31</v>
      </c>
      <c r="C31" s="37" t="s">
        <v>42</v>
      </c>
      <c r="D31" s="38">
        <v>17</v>
      </c>
      <c r="E31" s="38">
        <v>17</v>
      </c>
      <c r="F31" s="38">
        <v>17</v>
      </c>
      <c r="G31" s="40">
        <f>+F31/E31*100</f>
        <v>100</v>
      </c>
      <c r="H31" s="38">
        <v>21</v>
      </c>
      <c r="I31" s="42">
        <f t="shared" ref="I31:I35" si="4">+(F31-H31)/H31*100</f>
        <v>-19.047619047619047</v>
      </c>
    </row>
    <row r="32" spans="2:9" ht="14.25" x14ac:dyDescent="0.25">
      <c r="B32" s="36">
        <v>34</v>
      </c>
      <c r="C32" s="37" t="s">
        <v>46</v>
      </c>
      <c r="D32" s="38">
        <v>1</v>
      </c>
      <c r="E32" s="38">
        <v>3</v>
      </c>
      <c r="F32" s="38">
        <v>3</v>
      </c>
      <c r="G32" s="40">
        <f>+F32/E32*100</f>
        <v>100</v>
      </c>
      <c r="H32" s="38">
        <v>1</v>
      </c>
      <c r="I32" s="42">
        <f t="shared" si="4"/>
        <v>200</v>
      </c>
    </row>
    <row r="33" spans="2:9" ht="14.25" x14ac:dyDescent="0.25">
      <c r="B33" s="36">
        <v>35</v>
      </c>
      <c r="C33" s="37" t="s">
        <v>37</v>
      </c>
      <c r="D33" s="38">
        <v>10</v>
      </c>
      <c r="E33" s="38">
        <v>124</v>
      </c>
      <c r="F33" s="38">
        <v>115</v>
      </c>
      <c r="G33" s="40">
        <f>+F33/E33*100</f>
        <v>92.741935483870961</v>
      </c>
      <c r="H33" s="38">
        <v>29</v>
      </c>
      <c r="I33" s="42">
        <f t="shared" si="4"/>
        <v>296.55172413793105</v>
      </c>
    </row>
    <row r="34" spans="2:9" ht="14.25" x14ac:dyDescent="0.25">
      <c r="B34" s="36"/>
      <c r="C34" s="37"/>
      <c r="D34" s="38"/>
      <c r="E34" s="38"/>
      <c r="F34" s="38"/>
      <c r="G34" s="40"/>
      <c r="H34" s="38"/>
      <c r="I34" s="40"/>
    </row>
    <row r="35" spans="2:9" ht="15" x14ac:dyDescent="0.25">
      <c r="B35" s="1"/>
      <c r="C35" s="16" t="s">
        <v>0</v>
      </c>
      <c r="D35" s="6">
        <f>SUM(D31:D33)</f>
        <v>28</v>
      </c>
      <c r="E35" s="6">
        <f>SUM(E31:E33)</f>
        <v>144</v>
      </c>
      <c r="F35" s="6">
        <f>SUM(F31:F33)</f>
        <v>135</v>
      </c>
      <c r="G35" s="12">
        <f>+F35/E35*100</f>
        <v>93.75</v>
      </c>
      <c r="H35" s="6">
        <f>SUM(H31:H33)</f>
        <v>51</v>
      </c>
      <c r="I35" s="12">
        <f t="shared" si="4"/>
        <v>164.70588235294116</v>
      </c>
    </row>
    <row r="36" spans="2:9" ht="14.25" x14ac:dyDescent="0.25">
      <c r="B36" s="36"/>
      <c r="C36" s="37"/>
      <c r="D36" s="38"/>
      <c r="E36" s="38"/>
      <c r="F36" s="38"/>
      <c r="G36" s="40"/>
      <c r="H36" s="38"/>
      <c r="I36" s="40"/>
    </row>
    <row r="37" spans="2:9" ht="14.25" x14ac:dyDescent="0.25">
      <c r="B37" s="36"/>
      <c r="C37" s="39" t="s">
        <v>1</v>
      </c>
      <c r="D37" s="38"/>
      <c r="E37" s="38"/>
      <c r="F37" s="38"/>
      <c r="G37" s="40"/>
      <c r="H37" s="38"/>
      <c r="I37" s="40"/>
    </row>
    <row r="38" spans="2:9" ht="14.25" x14ac:dyDescent="0.25">
      <c r="B38" s="36">
        <v>48</v>
      </c>
      <c r="C38" s="37" t="s">
        <v>15</v>
      </c>
      <c r="D38" s="38">
        <v>1193</v>
      </c>
      <c r="E38" s="38">
        <v>3488</v>
      </c>
      <c r="F38" s="38">
        <v>1903</v>
      </c>
      <c r="G38" s="40">
        <f>+F38/E38*100</f>
        <v>54.558486238532112</v>
      </c>
      <c r="H38" s="38">
        <v>2032</v>
      </c>
      <c r="I38" s="40">
        <f>+(F38-H38)/H38*100</f>
        <v>-6.3484251968503935</v>
      </c>
    </row>
    <row r="39" spans="2:9" ht="14.25" x14ac:dyDescent="0.25">
      <c r="B39" s="36"/>
      <c r="C39" s="37"/>
      <c r="D39" s="38"/>
      <c r="E39" s="38"/>
      <c r="F39" s="38"/>
      <c r="G39" s="40"/>
      <c r="H39" s="38"/>
      <c r="I39" s="40"/>
    </row>
    <row r="40" spans="2:9" ht="20.100000000000001" customHeight="1" x14ac:dyDescent="0.25">
      <c r="B40" s="1"/>
      <c r="C40" s="16" t="s">
        <v>16</v>
      </c>
      <c r="D40" s="6">
        <f>SUM(D38:D39)</f>
        <v>1193</v>
      </c>
      <c r="E40" s="6">
        <f>SUM(E38:E39)</f>
        <v>3488</v>
      </c>
      <c r="F40" s="6">
        <f>SUM(F38:F39)</f>
        <v>1903</v>
      </c>
      <c r="G40" s="12">
        <f>+F40/E40*100</f>
        <v>54.558486238532112</v>
      </c>
      <c r="H40" s="6">
        <f>SUM(H38:H39)</f>
        <v>2032</v>
      </c>
      <c r="I40" s="7">
        <f>+(F40-H40)/H40*100</f>
        <v>-6.3484251968503935</v>
      </c>
    </row>
    <row r="41" spans="2:9" ht="14.25" x14ac:dyDescent="0.25">
      <c r="B41" s="36"/>
      <c r="C41" s="39"/>
      <c r="D41" s="43"/>
      <c r="E41" s="43"/>
      <c r="F41" s="43"/>
      <c r="G41" s="44"/>
      <c r="H41" s="43"/>
      <c r="I41" s="44"/>
    </row>
    <row r="42" spans="2:9" ht="15" x14ac:dyDescent="0.25">
      <c r="B42" s="1"/>
      <c r="C42" s="9" t="s">
        <v>38</v>
      </c>
      <c r="D42" s="10">
        <f>SUM(D18+D28+D35+D40)</f>
        <v>97890</v>
      </c>
      <c r="E42" s="10">
        <f>SUM(E18+E28+E35+E40)</f>
        <v>103905</v>
      </c>
      <c r="F42" s="10">
        <f>SUM(F18+F28+F35+F40)</f>
        <v>95571</v>
      </c>
      <c r="G42" s="11">
        <f>+F42/E42*100</f>
        <v>91.979211779991346</v>
      </c>
      <c r="H42" s="10">
        <f>SUM(H18+H28+H35+H40)</f>
        <v>92094</v>
      </c>
      <c r="I42" s="11">
        <f>+(F42-H42)/H42*100</f>
        <v>3.7754902599517886</v>
      </c>
    </row>
    <row r="43" spans="2:9" ht="14.25" x14ac:dyDescent="0.25">
      <c r="B43" s="36"/>
      <c r="C43" s="37"/>
      <c r="D43" s="38"/>
      <c r="E43" s="38"/>
      <c r="F43" s="38"/>
      <c r="G43" s="40"/>
      <c r="H43" s="38"/>
      <c r="I43" s="40"/>
    </row>
    <row r="44" spans="2:9" ht="14.25" x14ac:dyDescent="0.25">
      <c r="B44" s="36"/>
      <c r="C44" s="39" t="s">
        <v>17</v>
      </c>
      <c r="D44" s="38"/>
      <c r="E44" s="38"/>
      <c r="F44" s="38"/>
      <c r="G44" s="40"/>
      <c r="H44" s="38"/>
      <c r="I44" s="40"/>
    </row>
    <row r="45" spans="2:9" ht="14.25" x14ac:dyDescent="0.25">
      <c r="B45" s="36">
        <v>62</v>
      </c>
      <c r="C45" s="37" t="s">
        <v>18</v>
      </c>
      <c r="D45" s="38">
        <v>4253</v>
      </c>
      <c r="E45" s="38">
        <v>9922</v>
      </c>
      <c r="F45" s="38">
        <v>6049</v>
      </c>
      <c r="G45" s="40">
        <f t="shared" ref="G45:G47" si="5">+F45/E45*100</f>
        <v>60.965531142914728</v>
      </c>
      <c r="H45" s="38">
        <v>3803</v>
      </c>
      <c r="I45" s="40">
        <f t="shared" ref="I45:I47" si="6">+(F45-H45)/H45*100</f>
        <v>59.058637917433607</v>
      </c>
    </row>
    <row r="46" spans="2:9" ht="14.25" x14ac:dyDescent="0.25">
      <c r="B46" s="36">
        <v>63</v>
      </c>
      <c r="C46" s="37" t="s">
        <v>19</v>
      </c>
      <c r="D46" s="38">
        <v>4048</v>
      </c>
      <c r="E46" s="38">
        <v>7586</v>
      </c>
      <c r="F46" s="38">
        <v>2378</v>
      </c>
      <c r="G46" s="40">
        <f t="shared" si="5"/>
        <v>31.347218560506196</v>
      </c>
      <c r="H46" s="38">
        <v>2127</v>
      </c>
      <c r="I46" s="40">
        <f t="shared" si="6"/>
        <v>11.800658204043254</v>
      </c>
    </row>
    <row r="47" spans="2:9" ht="14.25" x14ac:dyDescent="0.25">
      <c r="B47" s="36">
        <v>64</v>
      </c>
      <c r="C47" s="37" t="s">
        <v>35</v>
      </c>
      <c r="D47" s="38">
        <v>24536</v>
      </c>
      <c r="E47" s="38">
        <v>60165</v>
      </c>
      <c r="F47" s="38">
        <v>21629</v>
      </c>
      <c r="G47" s="40">
        <f t="shared" si="5"/>
        <v>35.949472284550822</v>
      </c>
      <c r="H47" s="38">
        <v>18480</v>
      </c>
      <c r="I47" s="40">
        <f t="shared" si="6"/>
        <v>17.04004329004329</v>
      </c>
    </row>
    <row r="48" spans="2:9" ht="14.25" x14ac:dyDescent="0.25">
      <c r="B48" s="36"/>
      <c r="C48" s="37"/>
      <c r="D48" s="38"/>
      <c r="E48" s="38"/>
      <c r="F48" s="38"/>
      <c r="G48" s="40"/>
      <c r="H48" s="38"/>
      <c r="I48" s="40"/>
    </row>
    <row r="49" spans="1:9" ht="20.100000000000001" customHeight="1" x14ac:dyDescent="0.25">
      <c r="B49" s="1"/>
      <c r="C49" s="16" t="s">
        <v>20</v>
      </c>
      <c r="D49" s="6">
        <f>SUM(D45:D48)</f>
        <v>32837</v>
      </c>
      <c r="E49" s="6">
        <f>SUM(E45:E48)</f>
        <v>77673</v>
      </c>
      <c r="F49" s="6">
        <f>SUM(F45:F48)</f>
        <v>30056</v>
      </c>
      <c r="G49" s="7">
        <f>+F49/E49*100</f>
        <v>38.69555701466404</v>
      </c>
      <c r="H49" s="6">
        <f>SUM(H45:H48)</f>
        <v>24410</v>
      </c>
      <c r="I49" s="7">
        <f>+(F49-H49)/H49*100</f>
        <v>23.129864809504301</v>
      </c>
    </row>
    <row r="50" spans="1:9" ht="14.25" x14ac:dyDescent="0.25">
      <c r="B50" s="36"/>
      <c r="C50" s="37"/>
      <c r="D50" s="43"/>
      <c r="E50" s="43"/>
      <c r="F50" s="43"/>
      <c r="G50" s="44"/>
      <c r="H50" s="43"/>
      <c r="I50" s="44"/>
    </row>
    <row r="51" spans="1:9" ht="14.25" x14ac:dyDescent="0.25">
      <c r="B51" s="36"/>
      <c r="C51" s="39" t="s">
        <v>2</v>
      </c>
      <c r="D51" s="43"/>
      <c r="E51" s="43"/>
      <c r="F51" s="43"/>
      <c r="G51" s="44"/>
      <c r="H51" s="43"/>
      <c r="I51" s="44"/>
    </row>
    <row r="52" spans="1:9" ht="14.25" x14ac:dyDescent="0.25">
      <c r="B52" s="36">
        <v>78</v>
      </c>
      <c r="C52" s="37" t="s">
        <v>43</v>
      </c>
      <c r="D52" s="38">
        <v>95</v>
      </c>
      <c r="E52" s="38">
        <v>90</v>
      </c>
      <c r="F52" s="38">
        <v>90</v>
      </c>
      <c r="G52" s="40">
        <f t="shared" ref="G52" si="7">+F52/E52*100</f>
        <v>100</v>
      </c>
      <c r="H52" s="38">
        <v>180</v>
      </c>
      <c r="I52" s="40">
        <f t="shared" ref="I52" si="8">+(F52-H52)/H52*100</f>
        <v>-50</v>
      </c>
    </row>
    <row r="53" spans="1:9" ht="14.25" x14ac:dyDescent="0.25">
      <c r="B53" s="36"/>
      <c r="C53" s="37"/>
      <c r="D53" s="43"/>
      <c r="E53" s="43"/>
      <c r="F53" s="43"/>
      <c r="G53" s="44"/>
      <c r="H53" s="43"/>
      <c r="I53" s="44"/>
    </row>
    <row r="54" spans="1:9" ht="15" x14ac:dyDescent="0.25">
      <c r="B54" s="1"/>
      <c r="C54" s="16" t="s">
        <v>3</v>
      </c>
      <c r="D54" s="6">
        <f>+D52</f>
        <v>95</v>
      </c>
      <c r="E54" s="6">
        <f t="shared" ref="E54:F54" si="9">+E52</f>
        <v>90</v>
      </c>
      <c r="F54" s="6">
        <f t="shared" si="9"/>
        <v>90</v>
      </c>
      <c r="G54" s="7">
        <f>+F54/E54*100</f>
        <v>100</v>
      </c>
      <c r="H54" s="6">
        <f t="shared" ref="H54" si="10">+H52</f>
        <v>180</v>
      </c>
      <c r="I54" s="7">
        <f>+(F54-H54)/H54*100</f>
        <v>-50</v>
      </c>
    </row>
    <row r="55" spans="1:9" ht="14.25" x14ac:dyDescent="0.25">
      <c r="B55" s="36"/>
      <c r="C55" s="37"/>
      <c r="D55" s="43"/>
      <c r="E55" s="43"/>
      <c r="F55" s="43"/>
      <c r="G55" s="44"/>
      <c r="H55" s="43"/>
      <c r="I55" s="44"/>
    </row>
    <row r="56" spans="1:9" ht="15" x14ac:dyDescent="0.25">
      <c r="B56" s="1"/>
      <c r="C56" s="9" t="s">
        <v>21</v>
      </c>
      <c r="D56" s="10">
        <f>+D54+D49</f>
        <v>32932</v>
      </c>
      <c r="E56" s="10">
        <f t="shared" ref="E56:F56" si="11">+E54+E49</f>
        <v>77763</v>
      </c>
      <c r="F56" s="10">
        <f t="shared" si="11"/>
        <v>30146</v>
      </c>
      <c r="G56" s="11">
        <f>+F56/E56*100</f>
        <v>38.766508493756668</v>
      </c>
      <c r="H56" s="10">
        <f t="shared" ref="H56" si="12">+H54+H49</f>
        <v>24590</v>
      </c>
      <c r="I56" s="11">
        <f>+(F56-H56)/H56*100</f>
        <v>22.594550630337533</v>
      </c>
    </row>
    <row r="57" spans="1:9" s="45" customFormat="1" ht="15" x14ac:dyDescent="0.25">
      <c r="B57" s="1"/>
      <c r="C57" s="9" t="s">
        <v>39</v>
      </c>
      <c r="D57" s="10">
        <f>SUM(D42+D56)</f>
        <v>130822</v>
      </c>
      <c r="E57" s="10">
        <f>SUM(E42+E56)</f>
        <v>181668</v>
      </c>
      <c r="F57" s="10">
        <f>SUM(F42+F56)</f>
        <v>125717</v>
      </c>
      <c r="G57" s="11">
        <f>+F57/E57*100</f>
        <v>69.201510447629744</v>
      </c>
      <c r="H57" s="10">
        <f>SUM(H42+H56)</f>
        <v>116684</v>
      </c>
      <c r="I57" s="13">
        <f>+(F57-H57)/H57*100</f>
        <v>7.7414212745534954</v>
      </c>
    </row>
    <row r="58" spans="1:9" ht="14.25" x14ac:dyDescent="0.25">
      <c r="B58" s="36"/>
      <c r="C58" s="37"/>
      <c r="D58" s="38"/>
      <c r="E58" s="38"/>
      <c r="F58" s="38"/>
      <c r="G58" s="40"/>
      <c r="H58" s="38"/>
      <c r="I58" s="40"/>
    </row>
    <row r="59" spans="1:9" ht="14.25" x14ac:dyDescent="0.25">
      <c r="B59" s="36"/>
      <c r="C59" s="39" t="s">
        <v>22</v>
      </c>
      <c r="D59" s="38"/>
      <c r="E59" s="38"/>
      <c r="F59" s="38"/>
      <c r="G59" s="40"/>
      <c r="H59" s="38"/>
      <c r="I59" s="40"/>
    </row>
    <row r="60" spans="1:9" ht="14.25" x14ac:dyDescent="0.25">
      <c r="B60" s="36">
        <v>83</v>
      </c>
      <c r="C60" s="41" t="s">
        <v>23</v>
      </c>
      <c r="D60" s="38">
        <v>100</v>
      </c>
      <c r="E60" s="38">
        <v>100</v>
      </c>
      <c r="F60" s="38">
        <v>35</v>
      </c>
      <c r="G60" s="40">
        <f>+F60/E60*100</f>
        <v>35</v>
      </c>
      <c r="H60" s="38">
        <v>40</v>
      </c>
      <c r="I60" s="40">
        <f>+(F60-H60)/H60*100</f>
        <v>-12.5</v>
      </c>
    </row>
    <row r="61" spans="1:9" ht="14.25" x14ac:dyDescent="0.25">
      <c r="B61" s="36"/>
      <c r="C61" s="37"/>
      <c r="D61" s="43"/>
      <c r="E61" s="43"/>
      <c r="F61" s="43"/>
      <c r="G61" s="44"/>
      <c r="H61" s="43"/>
      <c r="I61" s="44"/>
    </row>
    <row r="62" spans="1:9" ht="20.100000000000001" customHeight="1" x14ac:dyDescent="0.25">
      <c r="B62" s="1"/>
      <c r="C62" s="16" t="s">
        <v>24</v>
      </c>
      <c r="D62" s="6">
        <f>SUM(D60:D61)</f>
        <v>100</v>
      </c>
      <c r="E62" s="6">
        <f>SUM(E60:E61)</f>
        <v>100</v>
      </c>
      <c r="F62" s="6">
        <f>SUM(F60:F61)</f>
        <v>35</v>
      </c>
      <c r="G62" s="7">
        <f>SUM(G60:G61)</f>
        <v>35</v>
      </c>
      <c r="H62" s="6">
        <f>SUM(H60:H61)</f>
        <v>40</v>
      </c>
      <c r="I62" s="7">
        <f>+(F62-H62)/H62*100</f>
        <v>-12.5</v>
      </c>
    </row>
    <row r="63" spans="1:9" ht="15" customHeight="1" x14ac:dyDescent="0.2">
      <c r="C63" s="32"/>
      <c r="D63" s="33"/>
      <c r="E63" s="33"/>
      <c r="F63" s="33"/>
      <c r="G63" s="46"/>
      <c r="H63" s="33"/>
      <c r="I63" s="46"/>
    </row>
    <row r="64" spans="1:9" s="27" customFormat="1" ht="15" x14ac:dyDescent="0.25">
      <c r="A64" s="25"/>
      <c r="B64" s="26"/>
      <c r="C64" s="47" t="s">
        <v>27</v>
      </c>
      <c r="D64" s="28"/>
      <c r="E64" s="28"/>
      <c r="F64" s="28"/>
      <c r="G64" s="29"/>
      <c r="H64" s="28"/>
      <c r="I64" s="29"/>
    </row>
    <row r="65" spans="1:9" s="27" customFormat="1" ht="15" customHeight="1" x14ac:dyDescent="0.25">
      <c r="A65" s="25"/>
      <c r="B65" s="48">
        <v>91</v>
      </c>
      <c r="C65" s="49" t="s">
        <v>31</v>
      </c>
      <c r="D65" s="50">
        <v>378</v>
      </c>
      <c r="E65" s="50">
        <v>4911</v>
      </c>
      <c r="F65" s="50">
        <v>4911</v>
      </c>
      <c r="G65" s="51">
        <f>+F65/E65*100</f>
        <v>100</v>
      </c>
      <c r="H65" s="50">
        <v>374</v>
      </c>
      <c r="I65" s="52">
        <f t="shared" ref="I65" si="13">+(F65-H65)/H65*100</f>
        <v>1213.1016042780748</v>
      </c>
    </row>
    <row r="66" spans="1:9" s="27" customFormat="1" ht="15" customHeight="1" x14ac:dyDescent="0.25">
      <c r="A66" s="25"/>
      <c r="B66" s="26"/>
      <c r="C66" s="25"/>
      <c r="D66" s="28"/>
      <c r="E66" s="28"/>
      <c r="F66" s="28"/>
      <c r="G66" s="30"/>
      <c r="H66" s="28"/>
      <c r="I66" s="30"/>
    </row>
    <row r="67" spans="1:9" s="27" customFormat="1" ht="15" customHeight="1" x14ac:dyDescent="0.25">
      <c r="A67" s="25"/>
      <c r="B67" s="1"/>
      <c r="C67" s="14" t="s">
        <v>28</v>
      </c>
      <c r="D67" s="10">
        <f>+D65</f>
        <v>378</v>
      </c>
      <c r="E67" s="10">
        <f>+E65</f>
        <v>4911</v>
      </c>
      <c r="F67" s="10">
        <f>+F65</f>
        <v>4911</v>
      </c>
      <c r="G67" s="15">
        <f>+F67/E67*100</f>
        <v>100</v>
      </c>
      <c r="H67" s="10">
        <f>+H65</f>
        <v>374</v>
      </c>
      <c r="I67" s="15">
        <f t="shared" ref="I67" si="14">+(F67-H67)/H67*100</f>
        <v>1213.1016042780748</v>
      </c>
    </row>
    <row r="68" spans="1:9" ht="15" customHeight="1" x14ac:dyDescent="0.2">
      <c r="C68" s="32"/>
      <c r="D68" s="33"/>
      <c r="E68" s="33"/>
      <c r="F68" s="33"/>
      <c r="G68" s="46"/>
      <c r="H68" s="33"/>
      <c r="I68" s="46"/>
    </row>
    <row r="69" spans="1:9" s="45" customFormat="1" ht="15" x14ac:dyDescent="0.25">
      <c r="B69" s="1"/>
      <c r="C69" s="9" t="s">
        <v>40</v>
      </c>
      <c r="D69" s="10">
        <f>+D62+D67</f>
        <v>478</v>
      </c>
      <c r="E69" s="10">
        <f>+E62+E67</f>
        <v>5011</v>
      </c>
      <c r="F69" s="10">
        <f>+F62+F67</f>
        <v>4946</v>
      </c>
      <c r="G69" s="11">
        <f>+G62+G67</f>
        <v>135</v>
      </c>
      <c r="H69" s="10">
        <f>+H62+H67</f>
        <v>414</v>
      </c>
      <c r="I69" s="15">
        <f>+(F69-H69)/H69*100</f>
        <v>1094.6859903381644</v>
      </c>
    </row>
    <row r="70" spans="1:9" ht="9.9499999999999993" customHeight="1" thickBot="1" x14ac:dyDescent="0.3">
      <c r="C70" s="18"/>
      <c r="D70" s="31"/>
      <c r="E70" s="31"/>
      <c r="F70" s="31"/>
      <c r="G70" s="53"/>
      <c r="H70" s="31"/>
      <c r="I70" s="53"/>
    </row>
    <row r="71" spans="1:9" ht="24" customHeight="1" thickBot="1" x14ac:dyDescent="0.3">
      <c r="B71" s="3"/>
      <c r="C71" s="21" t="s">
        <v>25</v>
      </c>
      <c r="D71" s="22">
        <f>SUM(D57+D69)</f>
        <v>131300</v>
      </c>
      <c r="E71" s="22">
        <f>SUM(E57+E69)</f>
        <v>186679</v>
      </c>
      <c r="F71" s="22">
        <f>SUM(F57+F69)</f>
        <v>130663</v>
      </c>
      <c r="G71" s="23">
        <f>+F71/E71*100</f>
        <v>69.993411149620471</v>
      </c>
      <c r="H71" s="22">
        <f>SUM(H57+H69)</f>
        <v>117098</v>
      </c>
      <c r="I71" s="23">
        <f>+(F71-H71)/H71*100</f>
        <v>11.584313993407232</v>
      </c>
    </row>
    <row r="72" spans="1:9" ht="9.9499999999999993" customHeight="1" x14ac:dyDescent="0.25">
      <c r="B72" s="34"/>
      <c r="C72" s="35"/>
      <c r="D72" s="54"/>
      <c r="E72" s="54"/>
      <c r="F72" s="54"/>
      <c r="G72" s="54"/>
    </row>
    <row r="73" spans="1:9" x14ac:dyDescent="0.2">
      <c r="D73" s="20"/>
      <c r="E73" s="20"/>
      <c r="F73" s="20"/>
      <c r="H73" s="20"/>
    </row>
    <row r="74" spans="1:9" x14ac:dyDescent="0.2">
      <c r="H74" s="56"/>
      <c r="I74" s="57"/>
    </row>
    <row r="79" spans="1:9" ht="15" x14ac:dyDescent="0.25">
      <c r="I79" s="31"/>
    </row>
    <row r="88" spans="9:9" x14ac:dyDescent="0.2">
      <c r="I88" s="17"/>
    </row>
  </sheetData>
  <mergeCells count="4">
    <mergeCell ref="B4:I4"/>
    <mergeCell ref="B6:I6"/>
    <mergeCell ref="B7:I7"/>
    <mergeCell ref="H74:I74"/>
  </mergeCells>
  <printOptions horizontalCentered="1"/>
  <pageMargins left="0.98425196850393704" right="0.78740157480314965" top="1.1811023622047245" bottom="0.9842519685039370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Gastart-c3 </vt:lpstr>
      <vt:lpstr>'Gastart-c3 '!Área_de_impresión</vt:lpstr>
      <vt:lpstr>'Gastart-c3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2024-12-04T11:22:29Z</dcterms:created>
  <dcterms:modified xsi:type="dcterms:W3CDTF">2024-12-04T11:22:34Z</dcterms:modified>
</cp:coreProperties>
</file>