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 defaultThemeVersion="166925"/>
  <xr:revisionPtr revIDLastSave="0" documentId="13_ncr:1_{41E57C16-D7EE-42B5-9BEC-316D7933DE37}" xr6:coauthVersionLast="47" xr6:coauthVersionMax="47" xr10:uidLastSave="{00000000-0000-0000-0000-000000000000}"/>
  <bookViews>
    <workbookView xWindow="-120" yWindow="-120" windowWidth="29040" windowHeight="16440" xr2:uid="{AE7C36F4-AAE1-4113-8013-E52946820996}"/>
  </bookViews>
  <sheets>
    <sheet name="CompI-Art. 20-21" sheetId="1" r:id="rId1"/>
  </sheets>
  <definedNames>
    <definedName name="_xlnm.Print_Area" localSheetId="0">'CompI-Art. 20-21'!$A$2:$E$31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C27" i="1"/>
  <c r="C29" i="1" s="1"/>
  <c r="D25" i="1"/>
  <c r="E25" i="1" s="1"/>
  <c r="C25" i="1"/>
  <c r="E22" i="1"/>
  <c r="E21" i="1"/>
  <c r="D18" i="1"/>
  <c r="C18" i="1"/>
  <c r="C23" i="1" s="1"/>
  <c r="E19" i="1"/>
  <c r="E16" i="1"/>
  <c r="C14" i="1"/>
  <c r="D14" i="1"/>
  <c r="E13" i="1"/>
  <c r="C10" i="1"/>
  <c r="D10" i="1"/>
  <c r="E10" i="1" s="1"/>
  <c r="E11" i="1"/>
  <c r="E9" i="1"/>
  <c r="E8" i="1"/>
  <c r="E7" i="1"/>
  <c r="E6" i="1"/>
  <c r="D17" i="1" l="1"/>
  <c r="E18" i="1"/>
  <c r="D23" i="1"/>
  <c r="E27" i="1"/>
  <c r="D29" i="1"/>
  <c r="E12" i="1"/>
  <c r="E20" i="1"/>
  <c r="E28" i="1"/>
  <c r="D5" i="1"/>
  <c r="E26" i="1"/>
  <c r="C5" i="1"/>
  <c r="C17" i="1" s="1"/>
  <c r="C24" i="1" s="1"/>
  <c r="C30" i="1" s="1"/>
  <c r="E15" i="1"/>
  <c r="E14" i="1"/>
  <c r="E29" i="1" l="1"/>
  <c r="E5" i="1"/>
  <c r="D24" i="1"/>
  <c r="E24" i="1" s="1"/>
  <c r="E23" i="1"/>
  <c r="E17" i="1"/>
  <c r="D30" i="1" l="1"/>
  <c r="E30" i="1" s="1"/>
</calcChain>
</file>

<file path=xl/sharedStrings.xml><?xml version="1.0" encoding="utf-8"?>
<sst xmlns="http://schemas.openxmlformats.org/spreadsheetml/2006/main" count="30" uniqueCount="30">
  <si>
    <t>Estado de Ingresos. Comparación 2020/2021 por Capítulos y Artículos</t>
  </si>
  <si>
    <t>CAP.</t>
  </si>
  <si>
    <t>DENOMINACIÓN</t>
  </si>
  <si>
    <t>INC. %</t>
  </si>
  <si>
    <t>Tasas, precios públicos y otros ingresos</t>
  </si>
  <si>
    <t>31    Precios públicos</t>
  </si>
  <si>
    <t>32    Otros ingresos de prestación de servicios</t>
  </si>
  <si>
    <t>33    Venta de bienes</t>
  </si>
  <si>
    <t>39    Otros ingresos</t>
  </si>
  <si>
    <t>Transferencias corrientes</t>
  </si>
  <si>
    <t xml:space="preserve">45    Comunidades Autónomas </t>
  </si>
  <si>
    <t>46    Corporaciones locales</t>
  </si>
  <si>
    <t>47    Empresas privadas</t>
  </si>
  <si>
    <t>Ingresos patrimoniales</t>
  </si>
  <si>
    <t>54    Rentas de bienes inmuebles</t>
  </si>
  <si>
    <t>55    Productos de concesiones</t>
  </si>
  <si>
    <t>Total operaciones corrientes</t>
  </si>
  <si>
    <t>Transferencias de capital</t>
  </si>
  <si>
    <t>70    Administración del Estado</t>
  </si>
  <si>
    <t>75    Comunidades Autónomas</t>
  </si>
  <si>
    <t>78    Familias e Instituciones sin fines de lucro</t>
  </si>
  <si>
    <t>79    Exterior</t>
  </si>
  <si>
    <t>Total operaciones de capital</t>
  </si>
  <si>
    <t>Total operaciones no financieras</t>
  </si>
  <si>
    <t>Activos financieros</t>
  </si>
  <si>
    <t>83    Reintegro de préstamos concedidos</t>
  </si>
  <si>
    <t>Pasivos financieros</t>
  </si>
  <si>
    <t xml:space="preserve">91     Préstamos recibidos en moneda nacional </t>
  </si>
  <si>
    <t>Total operaciones financieras</t>
  </si>
  <si>
    <t>TOTAL PRESUPUESTO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</si>
</sst>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€_-;\-* #,##0\ _€_-;_-* &quot;-&quot;\ _€_-;_-@_-"/>
    <numFmt numFmtId="165" formatCode="#,##0.00_ ;\-#,##0.00\ "/>
    <numFmt numFmtId="166" formatCode="_-* #,##0.00\ _€_-;\-* #,##0.00\ _€_-;_-* &quot;-&quot;??\ _€_-;_-@_-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1F497D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EF3F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63377788628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4"/>
      </left>
      <right/>
      <top style="thin">
        <color theme="4"/>
      </top>
      <bottom style="thin">
        <color theme="3"/>
      </bottom>
      <diagonal/>
    </border>
    <border>
      <left/>
      <right/>
      <top style="thin">
        <color theme="4"/>
      </top>
      <bottom style="thin">
        <color theme="3"/>
      </bottom>
      <diagonal/>
    </border>
    <border>
      <left/>
      <right style="thin">
        <color theme="4"/>
      </right>
      <top style="thin">
        <color theme="4"/>
      </top>
      <bottom style="thin">
        <color theme="3"/>
      </bottom>
      <diagonal/>
    </border>
    <border>
      <left/>
      <right/>
      <top style="thin">
        <color theme="3"/>
      </top>
      <bottom style="thin">
        <color theme="0"/>
      </bottom>
      <diagonal/>
    </border>
    <border>
      <left style="thin">
        <color theme="4"/>
      </left>
      <right/>
      <top style="thin">
        <color theme="3"/>
      </top>
      <bottom style="thin">
        <color theme="0"/>
      </bottom>
      <diagonal/>
    </border>
    <border>
      <left/>
      <right style="thin">
        <color theme="4"/>
      </right>
      <top style="thin">
        <color theme="3"/>
      </top>
      <bottom style="thin">
        <color theme="0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/>
      <right/>
      <top style="medium">
        <color theme="3"/>
      </top>
      <bottom style="thin">
        <color theme="3"/>
      </bottom>
      <diagonal/>
    </border>
    <border>
      <left style="thin">
        <color theme="4"/>
      </left>
      <right/>
      <top style="medium">
        <color theme="3"/>
      </top>
      <bottom style="thin">
        <color theme="4"/>
      </bottom>
      <diagonal/>
    </border>
    <border>
      <left/>
      <right/>
      <top style="medium">
        <color theme="3"/>
      </top>
      <bottom style="thin">
        <color theme="4"/>
      </bottom>
      <diagonal/>
    </border>
    <border>
      <left/>
      <right style="thin">
        <color theme="4"/>
      </right>
      <top style="medium">
        <color theme="3"/>
      </top>
      <bottom style="thin">
        <color theme="4"/>
      </bottom>
      <diagonal/>
    </border>
  </borders>
  <cellStyleXfs count="8">
    <xf numFmtId="0" fontId="0" fillId="0" borderId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" fillId="2" borderId="1" applyProtection="0">
      <alignment horizontal="center"/>
    </xf>
    <xf numFmtId="0" fontId="3" fillId="3" borderId="5" applyNumberFormat="0" applyProtection="0">
      <alignment horizontal="center"/>
    </xf>
    <xf numFmtId="0" fontId="3" fillId="4" borderId="8" applyNumberFormat="0" applyBorder="0" applyAlignment="0" applyProtection="0">
      <alignment horizontal="center"/>
    </xf>
    <xf numFmtId="0" fontId="2" fillId="6" borderId="11" applyNumberFormat="0" applyProtection="0">
      <alignment horizontal="center"/>
    </xf>
    <xf numFmtId="0" fontId="4" fillId="0" borderId="0"/>
  </cellStyleXfs>
  <cellXfs count="37">
    <xf numFmtId="0" fontId="0" fillId="0" borderId="0" xfId="0"/>
    <xf numFmtId="0" fontId="5" fillId="0" borderId="0" xfId="0" applyFont="1"/>
    <xf numFmtId="0" fontId="6" fillId="0" borderId="0" xfId="0" applyFont="1"/>
    <xf numFmtId="3" fontId="6" fillId="0" borderId="0" xfId="0" applyNumberFormat="1" applyFont="1"/>
    <xf numFmtId="2" fontId="6" fillId="0" borderId="0" xfId="0" applyNumberFormat="1" applyFont="1"/>
    <xf numFmtId="0" fontId="2" fillId="2" borderId="2" xfId="3" applyBorder="1">
      <alignment horizontal="center"/>
    </xf>
    <xf numFmtId="0" fontId="2" fillId="2" borderId="3" xfId="3" applyBorder="1">
      <alignment horizontal="center"/>
    </xf>
    <xf numFmtId="0" fontId="2" fillId="2" borderId="4" xfId="3" applyBorder="1">
      <alignment horizontal="center"/>
    </xf>
    <xf numFmtId="0" fontId="3" fillId="3" borderId="6" xfId="4" applyBorder="1">
      <alignment horizontal="center"/>
    </xf>
    <xf numFmtId="49" fontId="3" fillId="3" borderId="5" xfId="4" applyNumberFormat="1">
      <alignment horizontal="center"/>
    </xf>
    <xf numFmtId="164" fontId="3" fillId="3" borderId="5" xfId="4" applyNumberFormat="1">
      <alignment horizontal="center"/>
    </xf>
    <xf numFmtId="165" fontId="3" fillId="3" borderId="7" xfId="4" applyNumberFormat="1" applyBorder="1">
      <alignment horizontal="center"/>
    </xf>
    <xf numFmtId="0" fontId="7" fillId="0" borderId="0" xfId="0" applyFont="1"/>
    <xf numFmtId="3" fontId="8" fillId="0" borderId="0" xfId="0" applyNumberFormat="1" applyFont="1"/>
    <xf numFmtId="0" fontId="3" fillId="4" borderId="9" xfId="5" applyBorder="1" applyAlignment="1">
      <alignment horizontal="center"/>
    </xf>
    <xf numFmtId="0" fontId="6" fillId="5" borderId="0" xfId="0" applyFont="1" applyFill="1"/>
    <xf numFmtId="164" fontId="1" fillId="5" borderId="0" xfId="2" applyFont="1" applyFill="1" applyBorder="1"/>
    <xf numFmtId="165" fontId="3" fillId="4" borderId="10" xfId="1" applyNumberFormat="1" applyFont="1" applyFill="1" applyBorder="1" applyAlignment="1">
      <alignment horizontal="center"/>
    </xf>
    <xf numFmtId="164" fontId="6" fillId="0" borderId="0" xfId="0" applyNumberFormat="1" applyFont="1"/>
    <xf numFmtId="164" fontId="6" fillId="5" borderId="0" xfId="0" applyNumberFormat="1" applyFont="1" applyFill="1"/>
    <xf numFmtId="0" fontId="9" fillId="0" borderId="0" xfId="0" applyFont="1"/>
    <xf numFmtId="3" fontId="9" fillId="0" borderId="0" xfId="0" applyNumberFormat="1" applyFont="1"/>
    <xf numFmtId="0" fontId="3" fillId="3" borderId="5" xfId="4">
      <alignment horizontal="center"/>
    </xf>
    <xf numFmtId="49" fontId="7" fillId="0" borderId="0" xfId="0" applyNumberFormat="1" applyFont="1"/>
    <xf numFmtId="165" fontId="3" fillId="4" borderId="10" xfId="1" quotePrefix="1" applyNumberFormat="1" applyFont="1" applyFill="1" applyBorder="1" applyAlignment="1">
      <alignment horizontal="center"/>
    </xf>
    <xf numFmtId="0" fontId="2" fillId="6" borderId="12" xfId="6" applyBorder="1">
      <alignment horizontal="center"/>
    </xf>
    <xf numFmtId="0" fontId="10" fillId="6" borderId="13" xfId="6" applyFont="1" applyBorder="1">
      <alignment horizontal="center"/>
    </xf>
    <xf numFmtId="164" fontId="10" fillId="6" borderId="13" xfId="6" applyNumberFormat="1" applyFont="1" applyBorder="1">
      <alignment horizontal="center"/>
    </xf>
    <xf numFmtId="165" fontId="10" fillId="6" borderId="14" xfId="6" applyNumberFormat="1" applyFont="1" applyBorder="1">
      <alignment horizontal="center"/>
    </xf>
    <xf numFmtId="49" fontId="11" fillId="5" borderId="0" xfId="7" applyNumberFormat="1" applyFont="1" applyFill="1"/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Millares" xfId="1" builtinId="3"/>
    <cellStyle name="Millares [0]" xfId="2" builtinId="6"/>
    <cellStyle name="Normal" xfId="0" builtinId="0"/>
    <cellStyle name="Normal 2 2" xfId="7" xr:uid="{4437650F-1DD3-4502-9788-331B5DB3DBC2}"/>
    <cellStyle name="P2010-Encabezado" xfId="3" xr:uid="{708F3CC7-1689-4FFD-A0B1-61A641D6A6DB}"/>
    <cellStyle name="P2010-Primera Columna" xfId="5" xr:uid="{6040DC26-0B5E-4AB1-A098-935C46DB5367}"/>
    <cellStyle name="P2010-SubTotales" xfId="4" xr:uid="{A1877D88-B06D-401A-B88C-EB8DF2DE2BBE}"/>
    <cellStyle name="P2010-Totales" xfId="6" xr:uid="{45C25FFA-1C94-45FC-BD1E-9BDD86A6EC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2275B-2D76-4889-A717-6709C9C9D3F0}">
  <dimension ref="A2:J41"/>
  <sheetViews>
    <sheetView tabSelected="1" view="pageBreakPreview" zoomScaleNormal="80" zoomScaleSheetLayoutView="100" zoomScalePageLayoutView="80" workbookViewId="0">
      <selection activeCell="J26" sqref="J26"/>
    </sheetView>
  </sheetViews>
  <sheetFormatPr baseColWidth="10" defaultColWidth="10.85546875" defaultRowHeight="15.95" customHeight="1" x14ac:dyDescent="0.25"/>
  <cols>
    <col min="1" max="1" width="6" style="36" customWidth="1"/>
    <col min="2" max="2" width="45.42578125" style="2" customWidth="1"/>
    <col min="3" max="4" width="17.7109375" style="3" customWidth="1"/>
    <col min="5" max="5" width="10.7109375" style="4" customWidth="1"/>
    <col min="6" max="6" width="17.28515625" style="2" customWidth="1"/>
    <col min="7" max="7" width="13.140625" style="3" customWidth="1"/>
    <col min="8" max="16384" width="10.85546875" style="2"/>
  </cols>
  <sheetData>
    <row r="2" spans="1:7" ht="15.95" customHeight="1" x14ac:dyDescent="0.3">
      <c r="A2" s="1" t="s">
        <v>0</v>
      </c>
    </row>
    <row r="4" spans="1:7" ht="30" customHeight="1" x14ac:dyDescent="0.25">
      <c r="A4" s="5" t="s">
        <v>1</v>
      </c>
      <c r="B4" s="6" t="s">
        <v>2</v>
      </c>
      <c r="C4" s="6">
        <v>2020</v>
      </c>
      <c r="D4" s="6">
        <v>2021</v>
      </c>
      <c r="E4" s="7" t="s">
        <v>3</v>
      </c>
    </row>
    <row r="5" spans="1:7" ht="20.100000000000001" customHeight="1" x14ac:dyDescent="0.25">
      <c r="A5" s="8">
        <v>3</v>
      </c>
      <c r="B5" s="9" t="s">
        <v>4</v>
      </c>
      <c r="C5" s="10">
        <f>SUM(C6:C9)</f>
        <v>18938163</v>
      </c>
      <c r="D5" s="10">
        <f>SUM(D6:D9)</f>
        <v>18648755</v>
      </c>
      <c r="E5" s="11">
        <f>+(D5-C5)*100/C5</f>
        <v>-1.5281735615011869</v>
      </c>
      <c r="F5" s="12"/>
      <c r="G5" s="13"/>
    </row>
    <row r="6" spans="1:7" ht="20.100000000000001" customHeight="1" x14ac:dyDescent="0.25">
      <c r="A6" s="14"/>
      <c r="B6" s="15" t="s">
        <v>5</v>
      </c>
      <c r="C6" s="16">
        <v>11471000</v>
      </c>
      <c r="D6" s="16">
        <v>11305900</v>
      </c>
      <c r="E6" s="17">
        <f t="shared" ref="E6:E30" si="0">+(D6-C6)*100/C6</f>
        <v>-1.4392816668119606</v>
      </c>
    </row>
    <row r="7" spans="1:7" ht="20.100000000000001" customHeight="1" x14ac:dyDescent="0.25">
      <c r="A7" s="14"/>
      <c r="B7" s="15" t="s">
        <v>6</v>
      </c>
      <c r="C7" s="16">
        <v>4799600</v>
      </c>
      <c r="D7" s="16">
        <v>4736600</v>
      </c>
      <c r="E7" s="17">
        <f t="shared" si="0"/>
        <v>-1.312609384115343</v>
      </c>
    </row>
    <row r="8" spans="1:7" ht="20.100000000000001" customHeight="1" x14ac:dyDescent="0.25">
      <c r="A8" s="14"/>
      <c r="B8" s="15" t="s">
        <v>7</v>
      </c>
      <c r="C8" s="16">
        <v>265300</v>
      </c>
      <c r="D8" s="16">
        <v>174600</v>
      </c>
      <c r="E8" s="17">
        <f t="shared" si="0"/>
        <v>-34.187712024123634</v>
      </c>
    </row>
    <row r="9" spans="1:7" ht="20.100000000000001" customHeight="1" x14ac:dyDescent="0.25">
      <c r="A9" s="14"/>
      <c r="B9" s="15" t="s">
        <v>8</v>
      </c>
      <c r="C9" s="16">
        <v>2402263</v>
      </c>
      <c r="D9" s="16">
        <v>2431655</v>
      </c>
      <c r="E9" s="17">
        <f t="shared" si="0"/>
        <v>1.2235129958709767</v>
      </c>
    </row>
    <row r="10" spans="1:7" ht="20.100000000000001" customHeight="1" x14ac:dyDescent="0.25">
      <c r="A10" s="8">
        <v>4</v>
      </c>
      <c r="B10" s="9" t="s">
        <v>9</v>
      </c>
      <c r="C10" s="10">
        <f>SUM(C11:C13)</f>
        <v>77895841</v>
      </c>
      <c r="D10" s="10">
        <f>SUM(D11:D13)</f>
        <v>78900046</v>
      </c>
      <c r="E10" s="11">
        <f t="shared" si="0"/>
        <v>1.2891638206974363</v>
      </c>
    </row>
    <row r="11" spans="1:7" ht="20.100000000000001" customHeight="1" x14ac:dyDescent="0.25">
      <c r="A11" s="14"/>
      <c r="B11" s="15" t="s">
        <v>10</v>
      </c>
      <c r="C11" s="16">
        <v>76014841</v>
      </c>
      <c r="D11" s="16">
        <v>77014046</v>
      </c>
      <c r="E11" s="17">
        <f t="shared" si="0"/>
        <v>1.3144867329262715</v>
      </c>
    </row>
    <row r="12" spans="1:7" ht="20.100000000000001" customHeight="1" x14ac:dyDescent="0.25">
      <c r="A12" s="14"/>
      <c r="B12" s="15" t="s">
        <v>11</v>
      </c>
      <c r="C12" s="16">
        <v>242000</v>
      </c>
      <c r="D12" s="16">
        <v>247000</v>
      </c>
      <c r="E12" s="17">
        <f t="shared" si="0"/>
        <v>2.0661157024793386</v>
      </c>
      <c r="F12" s="18"/>
    </row>
    <row r="13" spans="1:7" ht="20.100000000000001" customHeight="1" x14ac:dyDescent="0.25">
      <c r="A13" s="14"/>
      <c r="B13" s="15" t="s">
        <v>12</v>
      </c>
      <c r="C13" s="16">
        <v>1639000</v>
      </c>
      <c r="D13" s="16">
        <v>1639000</v>
      </c>
      <c r="E13" s="17">
        <f t="shared" si="0"/>
        <v>0</v>
      </c>
    </row>
    <row r="14" spans="1:7" ht="20.100000000000001" customHeight="1" x14ac:dyDescent="0.25">
      <c r="A14" s="8">
        <v>5</v>
      </c>
      <c r="B14" s="9" t="s">
        <v>13</v>
      </c>
      <c r="C14" s="10">
        <f>SUM(C15:C16)</f>
        <v>520000</v>
      </c>
      <c r="D14" s="10">
        <f>SUM(D15:D16)</f>
        <v>500000</v>
      </c>
      <c r="E14" s="11">
        <f t="shared" si="0"/>
        <v>-3.8461538461538463</v>
      </c>
    </row>
    <row r="15" spans="1:7" ht="20.100000000000001" customHeight="1" x14ac:dyDescent="0.25">
      <c r="A15" s="14"/>
      <c r="B15" s="15" t="s">
        <v>14</v>
      </c>
      <c r="C15" s="19">
        <v>400000</v>
      </c>
      <c r="D15" s="19">
        <v>400000</v>
      </c>
      <c r="E15" s="17">
        <f t="shared" si="0"/>
        <v>0</v>
      </c>
      <c r="F15" s="20"/>
      <c r="G15" s="21"/>
    </row>
    <row r="16" spans="1:7" ht="20.100000000000001" customHeight="1" x14ac:dyDescent="0.25">
      <c r="A16" s="14"/>
      <c r="B16" s="15" t="s">
        <v>15</v>
      </c>
      <c r="C16" s="19">
        <v>120000</v>
      </c>
      <c r="D16" s="19">
        <v>100000</v>
      </c>
      <c r="E16" s="17">
        <f t="shared" si="0"/>
        <v>-16.666666666666668</v>
      </c>
    </row>
    <row r="17" spans="1:10" ht="20.100000000000001" customHeight="1" x14ac:dyDescent="0.25">
      <c r="A17" s="8"/>
      <c r="B17" s="22" t="s">
        <v>16</v>
      </c>
      <c r="C17" s="10">
        <f>+C14+C10+C5</f>
        <v>97354004</v>
      </c>
      <c r="D17" s="10">
        <f>+D14+D10+D5</f>
        <v>98048801</v>
      </c>
      <c r="E17" s="11">
        <f t="shared" si="0"/>
        <v>0.71368096991675867</v>
      </c>
    </row>
    <row r="18" spans="1:10" ht="20.100000000000001" customHeight="1" x14ac:dyDescent="0.25">
      <c r="A18" s="8">
        <v>7</v>
      </c>
      <c r="B18" s="9" t="s">
        <v>17</v>
      </c>
      <c r="C18" s="10">
        <f>SUM(C19:C22)</f>
        <v>17578060</v>
      </c>
      <c r="D18" s="10">
        <f>SUM(D19:D22)</f>
        <v>19722672</v>
      </c>
      <c r="E18" s="11">
        <f t="shared" si="0"/>
        <v>12.200504492532168</v>
      </c>
      <c r="F18" s="18"/>
    </row>
    <row r="19" spans="1:10" ht="20.100000000000001" customHeight="1" x14ac:dyDescent="0.25">
      <c r="A19" s="14"/>
      <c r="B19" s="15" t="s">
        <v>18</v>
      </c>
      <c r="C19" s="19">
        <v>7698708</v>
      </c>
      <c r="D19" s="19">
        <v>8391853</v>
      </c>
      <c r="E19" s="17">
        <f t="shared" si="0"/>
        <v>9.0033938162091616</v>
      </c>
    </row>
    <row r="20" spans="1:10" ht="20.100000000000001" customHeight="1" x14ac:dyDescent="0.25">
      <c r="A20" s="14"/>
      <c r="B20" s="15" t="s">
        <v>19</v>
      </c>
      <c r="C20" s="19">
        <v>5642739</v>
      </c>
      <c r="D20" s="19">
        <v>6724748</v>
      </c>
      <c r="E20" s="17">
        <f t="shared" si="0"/>
        <v>19.175244504486209</v>
      </c>
      <c r="F20" s="23"/>
      <c r="G20" s="13"/>
    </row>
    <row r="21" spans="1:10" ht="20.100000000000001" customHeight="1" x14ac:dyDescent="0.25">
      <c r="A21" s="14"/>
      <c r="B21" s="15" t="s">
        <v>20</v>
      </c>
      <c r="C21" s="19">
        <v>115436</v>
      </c>
      <c r="D21" s="19">
        <v>78185</v>
      </c>
      <c r="E21" s="24">
        <f t="shared" si="0"/>
        <v>-32.269829169409888</v>
      </c>
      <c r="F21" s="23"/>
      <c r="G21" s="13"/>
    </row>
    <row r="22" spans="1:10" ht="20.100000000000001" customHeight="1" x14ac:dyDescent="0.25">
      <c r="A22" s="14"/>
      <c r="B22" s="15" t="s">
        <v>21</v>
      </c>
      <c r="C22" s="19">
        <v>4121177</v>
      </c>
      <c r="D22" s="19">
        <v>4527886</v>
      </c>
      <c r="E22" s="17">
        <f t="shared" si="0"/>
        <v>9.8687583668451992</v>
      </c>
    </row>
    <row r="23" spans="1:10" ht="20.100000000000001" customHeight="1" x14ac:dyDescent="0.25">
      <c r="A23" s="8"/>
      <c r="B23" s="22" t="s">
        <v>22</v>
      </c>
      <c r="C23" s="10">
        <f>+C18</f>
        <v>17578060</v>
      </c>
      <c r="D23" s="10">
        <f>+D18</f>
        <v>19722672</v>
      </c>
      <c r="E23" s="11">
        <f t="shared" si="0"/>
        <v>12.200504492532168</v>
      </c>
    </row>
    <row r="24" spans="1:10" ht="20.100000000000001" customHeight="1" x14ac:dyDescent="0.25">
      <c r="A24" s="8"/>
      <c r="B24" s="22" t="s">
        <v>23</v>
      </c>
      <c r="C24" s="10">
        <f>+C23+C17</f>
        <v>114932064</v>
      </c>
      <c r="D24" s="10">
        <f>+D23+D17</f>
        <v>117771473</v>
      </c>
      <c r="E24" s="11">
        <f t="shared" si="0"/>
        <v>2.4705107532046062</v>
      </c>
    </row>
    <row r="25" spans="1:10" ht="20.100000000000001" customHeight="1" x14ac:dyDescent="0.25">
      <c r="A25" s="8">
        <v>8</v>
      </c>
      <c r="B25" s="9" t="s">
        <v>24</v>
      </c>
      <c r="C25" s="10">
        <f>+C26</f>
        <v>100000</v>
      </c>
      <c r="D25" s="10">
        <f>+D26</f>
        <v>100000</v>
      </c>
      <c r="E25" s="11">
        <f t="shared" si="0"/>
        <v>0</v>
      </c>
    </row>
    <row r="26" spans="1:10" ht="20.100000000000001" customHeight="1" x14ac:dyDescent="0.25">
      <c r="A26" s="14"/>
      <c r="B26" s="15" t="s">
        <v>25</v>
      </c>
      <c r="C26" s="19">
        <v>100000</v>
      </c>
      <c r="D26" s="19">
        <v>100000</v>
      </c>
      <c r="E26" s="17">
        <f t="shared" si="0"/>
        <v>0</v>
      </c>
      <c r="J26" s="18"/>
    </row>
    <row r="27" spans="1:10" ht="20.100000000000001" customHeight="1" x14ac:dyDescent="0.25">
      <c r="A27" s="8">
        <v>9</v>
      </c>
      <c r="B27" s="9" t="s">
        <v>26</v>
      </c>
      <c r="C27" s="10">
        <f>+C28</f>
        <v>954934</v>
      </c>
      <c r="D27" s="10">
        <f>+D28</f>
        <v>218985</v>
      </c>
      <c r="E27" s="11">
        <f t="shared" si="0"/>
        <v>-77.068048681898432</v>
      </c>
    </row>
    <row r="28" spans="1:10" ht="20.100000000000001" customHeight="1" x14ac:dyDescent="0.25">
      <c r="A28" s="14"/>
      <c r="B28" s="15" t="s">
        <v>27</v>
      </c>
      <c r="C28" s="19">
        <v>954934</v>
      </c>
      <c r="D28" s="19">
        <v>218985</v>
      </c>
      <c r="E28" s="17">
        <f t="shared" si="0"/>
        <v>-77.068048681898432</v>
      </c>
    </row>
    <row r="29" spans="1:10" ht="20.100000000000001" customHeight="1" thickBot="1" x14ac:dyDescent="0.3">
      <c r="A29" s="8"/>
      <c r="B29" s="22" t="s">
        <v>28</v>
      </c>
      <c r="C29" s="10">
        <f>+C27+C25</f>
        <v>1054934</v>
      </c>
      <c r="D29" s="10">
        <f>+D27+D25</f>
        <v>318985</v>
      </c>
      <c r="E29" s="11">
        <f t="shared" si="0"/>
        <v>-69.762563345195048</v>
      </c>
    </row>
    <row r="30" spans="1:10" ht="30" customHeight="1" x14ac:dyDescent="0.25">
      <c r="A30" s="25"/>
      <c r="B30" s="26" t="s">
        <v>29</v>
      </c>
      <c r="C30" s="27">
        <f>+C29+C24</f>
        <v>115986998</v>
      </c>
      <c r="D30" s="27">
        <f>+D29+D24</f>
        <v>118090458</v>
      </c>
      <c r="E30" s="28">
        <f t="shared" si="0"/>
        <v>1.8135308580018599</v>
      </c>
    </row>
    <row r="31" spans="1:10" ht="15.95" customHeight="1" x14ac:dyDescent="0.25">
      <c r="A31" s="29"/>
      <c r="C31" s="30"/>
      <c r="D31" s="30"/>
      <c r="E31" s="31"/>
      <c r="F31" s="20"/>
    </row>
    <row r="34" spans="3:7" ht="15.95" customHeight="1" x14ac:dyDescent="0.25">
      <c r="F34" s="20"/>
    </row>
    <row r="35" spans="3:7" ht="15.95" customHeight="1" x14ac:dyDescent="0.25">
      <c r="E35" s="32"/>
    </row>
    <row r="37" spans="3:7" ht="15.95" customHeight="1" x14ac:dyDescent="0.25">
      <c r="C37" s="33"/>
      <c r="D37" s="33"/>
      <c r="E37" s="34"/>
    </row>
    <row r="41" spans="3:7" ht="15.95" customHeight="1" x14ac:dyDescent="0.25">
      <c r="G41" s="35"/>
    </row>
  </sheetData>
  <mergeCells count="1">
    <mergeCell ref="C37:E37"/>
  </mergeCells>
  <printOptions horizontalCentered="1"/>
  <pageMargins left="1.1811023622047245" right="1.1811023622047245" top="1.3779527559055118" bottom="1.1811023622047245" header="0" footer="0"/>
  <pageSetup paperSize="9" scale="75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CompI-Art. 20-21</vt:lpstr>
      <vt:lpstr>'CompI-Art. 20-21'!Área_de_impresión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2021-06-10T12:42:37Z</dcterms:created>
  <dcterms:modified xsi:type="dcterms:W3CDTF">2021-06-10T12:42:48Z</dcterms:modified>
</cp:coreProperties>
</file>