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marc\Desktop\"/>
    </mc:Choice>
  </mc:AlternateContent>
  <bookViews>
    <workbookView xWindow="0" yWindow="0" windowWidth="28800" windowHeight="12885"/>
  </bookViews>
  <sheets>
    <sheet name="CompI-conc.18-19" sheetId="1" r:id="rId1"/>
  </sheets>
  <externalReferences>
    <externalReference r:id="rId2"/>
    <externalReference r:id="rId3"/>
  </externalReferences>
  <definedNames>
    <definedName name="_xlnm.Print_Area" localSheetId="0">'CompI-conc.18-19'!$A$2:$E$47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E44" i="1" s="1"/>
  <c r="C44" i="1"/>
  <c r="C45" i="1" s="1"/>
  <c r="C43" i="1"/>
  <c r="E42" i="1"/>
  <c r="D42" i="1"/>
  <c r="D43" i="1" s="1"/>
  <c r="E43" i="1" s="1"/>
  <c r="C42" i="1"/>
  <c r="D40" i="1"/>
  <c r="E40" i="1" s="1"/>
  <c r="C40" i="1"/>
  <c r="D39" i="1"/>
  <c r="C39" i="1"/>
  <c r="E39" i="1" s="1"/>
  <c r="E38" i="1"/>
  <c r="D38" i="1"/>
  <c r="C38" i="1"/>
  <c r="D37" i="1"/>
  <c r="E37" i="1" s="1"/>
  <c r="C37" i="1"/>
  <c r="D36" i="1"/>
  <c r="E36" i="1" s="1"/>
  <c r="C36" i="1"/>
  <c r="D35" i="1"/>
  <c r="C35" i="1"/>
  <c r="E35" i="1" s="1"/>
  <c r="E34" i="1"/>
  <c r="D34" i="1"/>
  <c r="C34" i="1"/>
  <c r="D33" i="1"/>
  <c r="E33" i="1" s="1"/>
  <c r="C33" i="1"/>
  <c r="D32" i="1"/>
  <c r="E32" i="1" s="1"/>
  <c r="C32" i="1"/>
  <c r="D31" i="1"/>
  <c r="C31" i="1"/>
  <c r="C41" i="1" s="1"/>
  <c r="D29" i="1"/>
  <c r="E29" i="1" s="1"/>
  <c r="C29" i="1"/>
  <c r="D28" i="1"/>
  <c r="D30" i="1" s="1"/>
  <c r="C28" i="1"/>
  <c r="C30" i="1" s="1"/>
  <c r="E26" i="1"/>
  <c r="D26" i="1"/>
  <c r="C26" i="1"/>
  <c r="D25" i="1"/>
  <c r="E25" i="1" s="1"/>
  <c r="C25" i="1"/>
  <c r="D24" i="1"/>
  <c r="E24" i="1" s="1"/>
  <c r="C24" i="1"/>
  <c r="D23" i="1"/>
  <c r="C23" i="1"/>
  <c r="E23" i="1" s="1"/>
  <c r="E22" i="1"/>
  <c r="D22" i="1"/>
  <c r="D27" i="1" s="1"/>
  <c r="C22" i="1"/>
  <c r="D20" i="1"/>
  <c r="E20" i="1" s="1"/>
  <c r="C20" i="1"/>
  <c r="D19" i="1"/>
  <c r="C19" i="1"/>
  <c r="E19" i="1" s="1"/>
  <c r="E18" i="1"/>
  <c r="D18" i="1"/>
  <c r="C18" i="1"/>
  <c r="D17" i="1"/>
  <c r="E17" i="1" s="1"/>
  <c r="C17" i="1"/>
  <c r="D16" i="1"/>
  <c r="E16" i="1" s="1"/>
  <c r="C16" i="1"/>
  <c r="D15" i="1"/>
  <c r="C15" i="1"/>
  <c r="E15" i="1" s="1"/>
  <c r="E14" i="1"/>
  <c r="D14" i="1"/>
  <c r="C14" i="1"/>
  <c r="D13" i="1"/>
  <c r="E13" i="1" s="1"/>
  <c r="C13" i="1"/>
  <c r="D12" i="1"/>
  <c r="E12" i="1" s="1"/>
  <c r="C12" i="1"/>
  <c r="E11" i="1"/>
  <c r="D11" i="1"/>
  <c r="C11" i="1"/>
  <c r="E10" i="1"/>
  <c r="D10" i="1"/>
  <c r="C10" i="1"/>
  <c r="D9" i="1"/>
  <c r="E9" i="1" s="1"/>
  <c r="C9" i="1"/>
  <c r="D8" i="1"/>
  <c r="E8" i="1" s="1"/>
  <c r="C8" i="1"/>
  <c r="E7" i="1"/>
  <c r="D7" i="1"/>
  <c r="C7" i="1"/>
  <c r="E6" i="1"/>
  <c r="D6" i="1"/>
  <c r="C6" i="1"/>
  <c r="D5" i="1"/>
  <c r="D21" i="1" s="1"/>
  <c r="E21" i="1" s="1"/>
  <c r="C5" i="1"/>
  <c r="C21" i="1" s="1"/>
  <c r="E27" i="1" l="1"/>
  <c r="E30" i="1"/>
  <c r="D41" i="1"/>
  <c r="E41" i="1" s="1"/>
  <c r="E5" i="1"/>
  <c r="C27" i="1"/>
  <c r="C46" i="1" s="1"/>
  <c r="E45" i="1"/>
  <c r="E28" i="1"/>
  <c r="E31" i="1"/>
  <c r="D46" i="1" l="1"/>
  <c r="E46" i="1" s="1"/>
</calcChain>
</file>

<file path=xl/sharedStrings.xml><?xml version="1.0" encoding="utf-8"?>
<sst xmlns="http://schemas.openxmlformats.org/spreadsheetml/2006/main" count="46" uniqueCount="44">
  <si>
    <t>Estado de Ingresos. Comparación 2018/2019 por Conceptos</t>
  </si>
  <si>
    <t>CTO.</t>
  </si>
  <si>
    <t>DENOMINACIÓN</t>
  </si>
  <si>
    <t>INC. %</t>
  </si>
  <si>
    <t>Derechos de matrícula Grado y Postgrado</t>
  </si>
  <si>
    <t>Derechos de matrículas en Estudios Propios</t>
  </si>
  <si>
    <t>Derechos de matrícula CIUC</t>
  </si>
  <si>
    <t>Cursos y seminarios Extensión Universitaria</t>
  </si>
  <si>
    <t xml:space="preserve">Otros cursos y seminarios </t>
  </si>
  <si>
    <t>Tasas administrativas</t>
  </si>
  <si>
    <t>Uso de teléfonos y fax</t>
  </si>
  <si>
    <t>Convenios y Contratos art. 83 LOU</t>
  </si>
  <si>
    <t>Otras prestaciones de servicios</t>
  </si>
  <si>
    <t>Venta de publicaciones propias</t>
  </si>
  <si>
    <t>Venta de fotocopias</t>
  </si>
  <si>
    <t>Salas de impresión</t>
  </si>
  <si>
    <t>Venta de impresos y guías</t>
  </si>
  <si>
    <t xml:space="preserve">Retenciones convenios, proyectos y cursos </t>
  </si>
  <si>
    <t>Venta de Patentes</t>
  </si>
  <si>
    <t>Ingresos diversos</t>
  </si>
  <si>
    <t>TOTAL CAPÍTULO 3</t>
  </si>
  <si>
    <t xml:space="preserve">Consejería de Universidades e Inv.,M.A. y P.S. Contrato Programa </t>
  </si>
  <si>
    <t>Otros ingresos del Gobierno Regional</t>
  </si>
  <si>
    <t>Ayuntamientos</t>
  </si>
  <si>
    <t>Entidades bancarias</t>
  </si>
  <si>
    <t>Otras transferencias corrientes</t>
  </si>
  <si>
    <t>TOTAL CAPÍTULO 4</t>
  </si>
  <si>
    <t>Alquileres de inmuebles</t>
  </si>
  <si>
    <t>Concesiones administrativas</t>
  </si>
  <si>
    <t>TOTAL CAPÍTULO 5</t>
  </si>
  <si>
    <t>Admón. Del Estado para investigación</t>
  </si>
  <si>
    <t>AEI. Programa de Contratos y ayudas</t>
  </si>
  <si>
    <t>MCIU. Programa de Contratos y ayudas</t>
  </si>
  <si>
    <t>SODERCAN</t>
  </si>
  <si>
    <t>Otras transferencias de capital de Instituciones sin fines de lucro</t>
  </si>
  <si>
    <t>FEDER Programas I+D MCIU</t>
  </si>
  <si>
    <t>Programa Marco Europeo de investigación</t>
  </si>
  <si>
    <t>Proyectos Europeos FEDER</t>
  </si>
  <si>
    <t>TOTAL CAPÍTULO 7</t>
  </si>
  <si>
    <t>Reintegro de préstamos al personal</t>
  </si>
  <si>
    <t>TOTAL CAPÍTULO 8</t>
  </si>
  <si>
    <t>Anticipos reembolsables a largo plazo entes sector público</t>
  </si>
  <si>
    <t>TOTAL CAPÍTULO 9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</si>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</sst>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€_-;\-* #,##0\ _€_-;_-* &quot;-&quot;\ _€_-;_-@_-"/>
    <numFmt numFmtId="43" formatCode="_-* #,##0.00\ _€_-;\-* #,##0.00\ _€_-;_-* &quot;-&quot;??\ _€_-;_-@_-"/>
    <numFmt numFmtId="164" formatCode="#,##0.00_ ;\-#,##0.00\ 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EF3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4"/>
      </left>
      <right/>
      <top style="thin">
        <color theme="4"/>
      </top>
      <bottom style="thin">
        <color theme="3"/>
      </bottom>
      <diagonal/>
    </border>
    <border>
      <left/>
      <right/>
      <top style="thin">
        <color theme="4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3"/>
      </top>
      <bottom style="thin">
        <color theme="0"/>
      </bottom>
      <diagonal/>
    </border>
    <border>
      <left style="thin">
        <color theme="4"/>
      </left>
      <right/>
      <top style="thin">
        <color theme="3"/>
      </top>
      <bottom style="thin">
        <color theme="0"/>
      </bottom>
      <diagonal/>
    </border>
    <border>
      <left/>
      <right style="thin">
        <color theme="4"/>
      </right>
      <top style="thin">
        <color theme="3"/>
      </top>
      <bottom style="thin">
        <color theme="0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/>
      <right/>
      <top style="medium">
        <color theme="3"/>
      </top>
      <bottom style="thin">
        <color theme="4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2" fillId="2" borderId="1" applyProtection="0">
      <alignment horizontal="center"/>
    </xf>
    <xf numFmtId="0" fontId="3" fillId="3" borderId="5" applyNumberFormat="0" applyBorder="0" applyAlignment="0" applyProtection="0">
      <alignment horizontal="center"/>
    </xf>
    <xf numFmtId="0" fontId="3" fillId="4" borderId="8" applyNumberFormat="0" applyProtection="0">
      <alignment horizontal="center"/>
    </xf>
    <xf numFmtId="9" fontId="6" fillId="0" borderId="0" applyFont="0" applyFill="0" applyBorder="0" applyAlignment="0" applyProtection="0"/>
    <xf numFmtId="0" fontId="2" fillId="6" borderId="11" applyNumberFormat="0" applyProtection="0">
      <alignment horizontal="center"/>
    </xf>
    <xf numFmtId="0" fontId="6" fillId="0" borderId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2" fontId="5" fillId="0" borderId="0" xfId="0" applyNumberFormat="1" applyFont="1"/>
    <xf numFmtId="0" fontId="2" fillId="2" borderId="2" xfId="3" applyFont="1" applyFill="1" applyBorder="1" applyAlignment="1">
      <alignment horizontal="center"/>
    </xf>
    <xf numFmtId="0" fontId="2" fillId="2" borderId="3" xfId="3" applyFont="1" applyBorder="1">
      <alignment horizontal="center"/>
    </xf>
    <xf numFmtId="0" fontId="2" fillId="2" borderId="4" xfId="3" applyFont="1" applyFill="1" applyBorder="1" applyAlignment="1">
      <alignment horizontal="center"/>
    </xf>
    <xf numFmtId="0" fontId="3" fillId="3" borderId="6" xfId="4" applyFont="1" applyFill="1" applyBorder="1" applyAlignment="1">
      <alignment horizontal="center"/>
    </xf>
    <xf numFmtId="0" fontId="5" fillId="0" borderId="0" xfId="0" applyFont="1" applyFill="1" applyBorder="1" applyAlignment="1"/>
    <xf numFmtId="41" fontId="1" fillId="0" borderId="0" xfId="2" applyFont="1" applyFill="1" applyBorder="1" applyAlignment="1"/>
    <xf numFmtId="41" fontId="5" fillId="0" borderId="0" xfId="0" applyNumberFormat="1" applyFont="1"/>
    <xf numFmtId="164" fontId="3" fillId="3" borderId="7" xfId="1" applyNumberFormat="1" applyFont="1" applyFill="1" applyBorder="1" applyAlignment="1">
      <alignment horizontal="center"/>
    </xf>
    <xf numFmtId="49" fontId="7" fillId="0" borderId="0" xfId="0" applyNumberFormat="1" applyFont="1"/>
    <xf numFmtId="3" fontId="8" fillId="0" borderId="0" xfId="0" applyNumberFormat="1" applyFont="1"/>
    <xf numFmtId="0" fontId="3" fillId="4" borderId="9" xfId="5" applyFont="1" applyFill="1" applyBorder="1" applyAlignment="1">
      <alignment horizontal="center"/>
    </xf>
    <xf numFmtId="49" fontId="3" fillId="4" borderId="8" xfId="5" applyNumberFormat="1" applyFont="1" applyBorder="1">
      <alignment horizontal="center"/>
    </xf>
    <xf numFmtId="41" fontId="3" fillId="4" borderId="8" xfId="5" applyNumberFormat="1" applyFont="1" applyBorder="1">
      <alignment horizontal="center"/>
    </xf>
    <xf numFmtId="164" fontId="3" fillId="4" borderId="10" xfId="5" applyNumberFormat="1" applyFont="1" applyFill="1" applyBorder="1" applyAlignment="1">
      <alignment horizontal="center"/>
    </xf>
    <xf numFmtId="0" fontId="9" fillId="0" borderId="0" xfId="0" applyFont="1" applyFill="1"/>
    <xf numFmtId="3" fontId="9" fillId="0" borderId="0" xfId="0" applyNumberFormat="1" applyFont="1" applyFill="1"/>
    <xf numFmtId="164" fontId="3" fillId="3" borderId="7" xfId="1" quotePrefix="1" applyNumberFormat="1" applyFont="1" applyFill="1" applyBorder="1" applyAlignment="1">
      <alignment horizontal="center"/>
    </xf>
    <xf numFmtId="9" fontId="5" fillId="5" borderId="0" xfId="6" applyFont="1" applyFill="1" applyBorder="1" applyAlignment="1">
      <alignment vertical="center"/>
    </xf>
    <xf numFmtId="0" fontId="2" fillId="6" borderId="12" xfId="7" applyFont="1" applyFill="1" applyBorder="1" applyAlignment="1">
      <alignment horizontal="center"/>
    </xf>
    <xf numFmtId="0" fontId="10" fillId="6" borderId="13" xfId="7" applyFont="1" applyBorder="1">
      <alignment horizontal="center"/>
    </xf>
    <xf numFmtId="41" fontId="10" fillId="6" borderId="13" xfId="7" applyNumberFormat="1" applyFont="1" applyBorder="1">
      <alignment horizontal="center"/>
    </xf>
    <xf numFmtId="164" fontId="10" fillId="6" borderId="14" xfId="7" applyNumberFormat="1" applyFont="1" applyFill="1" applyBorder="1" applyAlignment="1">
      <alignment horizontal="center"/>
    </xf>
    <xf numFmtId="49" fontId="11" fillId="5" borderId="0" xfId="8" applyNumberFormat="1" applyFont="1" applyFill="1"/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9">
    <cellStyle name="Millares" xfId="1" builtinId="3"/>
    <cellStyle name="Millares [0]" xfId="2" builtinId="6"/>
    <cellStyle name="Normal" xfId="0" builtinId="0"/>
    <cellStyle name="Normal 2 2" xfId="8"/>
    <cellStyle name="P2010-Encabezado" xfId="3"/>
    <cellStyle name="P2010-Primera Columna" xfId="4"/>
    <cellStyle name="P2010-SubTotales" xfId="5"/>
    <cellStyle name="P2010-Totales" xfId="7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ccion%20presupuestos\PRESUPUESTOS\Presupuesto%202018\trabajo%20excel\ANEXO%20III%20P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ccion%20presupuestos\PRESUPUESTOS\Presupuesto%202019\trabajo%20excel\ANEXO%20I-II-P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Ingresos-Capitulo.17-18"/>
      <sheetName val="CompI-Art. 17-18"/>
      <sheetName val="CompI-conc.17-18"/>
      <sheetName val="CompG-prog17-18"/>
      <sheetName val="CompGastos-capitulo16-17"/>
      <sheetName val="CompG-cap.art 17-18"/>
      <sheetName val="CompG-con.17-18"/>
      <sheetName val="CompG- ufg 17-18"/>
    </sheetNames>
    <sheetDataSet>
      <sheetData sheetId="0"/>
      <sheetData sheetId="1"/>
      <sheetData sheetId="2">
        <row r="5">
          <cell r="D5">
            <v>8850000</v>
          </cell>
        </row>
        <row r="6">
          <cell r="D6">
            <v>1400000</v>
          </cell>
        </row>
        <row r="7">
          <cell r="D7">
            <v>704875</v>
          </cell>
        </row>
        <row r="8">
          <cell r="D8">
            <v>205000</v>
          </cell>
        </row>
        <row r="9">
          <cell r="D9">
            <v>204000</v>
          </cell>
        </row>
        <row r="10">
          <cell r="D10">
            <v>955000</v>
          </cell>
        </row>
        <row r="11">
          <cell r="D11">
            <v>15000</v>
          </cell>
        </row>
        <row r="12">
          <cell r="D12">
            <v>4250000</v>
          </cell>
        </row>
        <row r="13">
          <cell r="D13">
            <v>1011742</v>
          </cell>
        </row>
        <row r="14">
          <cell r="D14">
            <v>30000</v>
          </cell>
        </row>
        <row r="15">
          <cell r="D15">
            <v>161600</v>
          </cell>
        </row>
        <row r="16">
          <cell r="D16">
            <v>25000</v>
          </cell>
        </row>
        <row r="17">
          <cell r="D17">
            <v>40000</v>
          </cell>
        </row>
        <row r="18">
          <cell r="D18">
            <v>2025000</v>
          </cell>
        </row>
        <row r="19">
          <cell r="D19">
            <v>22000</v>
          </cell>
        </row>
        <row r="20">
          <cell r="D20">
            <v>395374</v>
          </cell>
        </row>
        <row r="22">
          <cell r="D22">
            <v>70363963</v>
          </cell>
        </row>
        <row r="23">
          <cell r="D23">
            <v>1059000</v>
          </cell>
        </row>
        <row r="24">
          <cell r="D24">
            <v>240500</v>
          </cell>
        </row>
        <row r="25">
          <cell r="D25">
            <v>1651000</v>
          </cell>
        </row>
        <row r="26">
          <cell r="D26">
            <v>20000</v>
          </cell>
        </row>
        <row r="28">
          <cell r="D28">
            <v>400000</v>
          </cell>
        </row>
        <row r="29">
          <cell r="D29">
            <v>140000</v>
          </cell>
        </row>
        <row r="31">
          <cell r="D31">
            <v>2312286</v>
          </cell>
        </row>
        <row r="32">
          <cell r="D32">
            <v>1369570</v>
          </cell>
        </row>
        <row r="33">
          <cell r="D33">
            <v>402330</v>
          </cell>
        </row>
        <row r="34">
          <cell r="D34">
            <v>764336</v>
          </cell>
        </row>
        <row r="35">
          <cell r="D35">
            <v>3001415</v>
          </cell>
        </row>
        <row r="36">
          <cell r="D36">
            <v>425000</v>
          </cell>
        </row>
        <row r="38">
          <cell r="D38">
            <v>76653</v>
          </cell>
        </row>
        <row r="39">
          <cell r="D39">
            <v>2180958</v>
          </cell>
        </row>
        <row r="40">
          <cell r="D40">
            <v>3000000</v>
          </cell>
        </row>
        <row r="41">
          <cell r="D41">
            <v>57000</v>
          </cell>
        </row>
        <row r="43">
          <cell r="D43">
            <v>100000</v>
          </cell>
        </row>
        <row r="45">
          <cell r="D45">
            <v>847750</v>
          </cell>
        </row>
      </sheetData>
      <sheetData sheetId="3">
        <row r="7">
          <cell r="D7">
            <v>70199963</v>
          </cell>
        </row>
      </sheetData>
      <sheetData sheetId="4">
        <row r="5">
          <cell r="D5">
            <v>70199963</v>
          </cell>
        </row>
      </sheetData>
      <sheetData sheetId="5">
        <row r="6">
          <cell r="D6">
            <v>101907</v>
          </cell>
        </row>
      </sheetData>
      <sheetData sheetId="6">
        <row r="5">
          <cell r="D5">
            <v>101907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LIBRO"/>
      <sheetName val="GASTOS LIBRO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5">
          <cell r="G5">
            <v>8600000</v>
          </cell>
        </row>
        <row r="17">
          <cell r="G17">
            <v>1400000</v>
          </cell>
        </row>
        <row r="18">
          <cell r="G18">
            <v>678106</v>
          </cell>
        </row>
        <row r="21">
          <cell r="G21">
            <v>210000</v>
          </cell>
        </row>
        <row r="27">
          <cell r="G27">
            <v>135000</v>
          </cell>
        </row>
        <row r="31">
          <cell r="G31">
            <v>950000</v>
          </cell>
        </row>
        <row r="41">
          <cell r="G41">
            <v>15000</v>
          </cell>
        </row>
        <row r="42">
          <cell r="G42">
            <v>3900000</v>
          </cell>
        </row>
        <row r="46">
          <cell r="G46">
            <v>934644</v>
          </cell>
        </row>
        <row r="64">
          <cell r="G64">
            <v>30000</v>
          </cell>
        </row>
        <row r="66">
          <cell r="G66">
            <v>161600</v>
          </cell>
        </row>
        <row r="73">
          <cell r="G73">
            <v>28700</v>
          </cell>
        </row>
        <row r="75">
          <cell r="G75">
            <v>40000</v>
          </cell>
        </row>
        <row r="77">
          <cell r="G77">
            <v>1855000</v>
          </cell>
        </row>
        <row r="84">
          <cell r="G84">
            <v>22000</v>
          </cell>
        </row>
        <row r="85">
          <cell r="G85">
            <v>541023</v>
          </cell>
        </row>
        <row r="92">
          <cell r="G92">
            <v>71069048.082500011</v>
          </cell>
        </row>
        <row r="98">
          <cell r="G98">
            <v>1054000</v>
          </cell>
        </row>
        <row r="116">
          <cell r="G116">
            <v>236000</v>
          </cell>
        </row>
        <row r="119">
          <cell r="G119">
            <v>1620000</v>
          </cell>
        </row>
        <row r="121">
          <cell r="G121">
            <v>20000</v>
          </cell>
        </row>
        <row r="127">
          <cell r="G127">
            <v>400000</v>
          </cell>
        </row>
        <row r="129">
          <cell r="G129">
            <v>130000</v>
          </cell>
        </row>
        <row r="138">
          <cell r="G138">
            <v>3371792</v>
          </cell>
        </row>
        <row r="149">
          <cell r="G149">
            <v>2232140</v>
          </cell>
        </row>
        <row r="156">
          <cell r="G156">
            <v>728697</v>
          </cell>
        </row>
        <row r="161">
          <cell r="G161">
            <v>118367</v>
          </cell>
        </row>
        <row r="165">
          <cell r="G165">
            <v>4813939</v>
          </cell>
        </row>
        <row r="168">
          <cell r="G168">
            <v>635000</v>
          </cell>
        </row>
        <row r="177">
          <cell r="G177">
            <v>90706</v>
          </cell>
        </row>
        <row r="179">
          <cell r="G179">
            <v>2180958</v>
          </cell>
        </row>
        <row r="183">
          <cell r="G183">
            <v>2537682</v>
          </cell>
        </row>
        <row r="184">
          <cell r="G184">
            <v>312318</v>
          </cell>
        </row>
        <row r="191">
          <cell r="G191">
            <v>100000</v>
          </cell>
        </row>
        <row r="199">
          <cell r="G199">
            <v>1614491</v>
          </cell>
        </row>
      </sheetData>
      <sheetData sheetId="1">
        <row r="4">
          <cell r="H4">
            <v>104000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tabSelected="1" view="pageBreakPreview" zoomScale="90" zoomScaleSheetLayoutView="90" workbookViewId="0">
      <selection activeCell="B38" sqref="B38"/>
    </sheetView>
  </sheetViews>
  <sheetFormatPr baseColWidth="10" defaultColWidth="10.85546875" defaultRowHeight="15.95" customHeight="1" x14ac:dyDescent="0.25"/>
  <cols>
    <col min="1" max="1" width="7.85546875" style="31" customWidth="1"/>
    <col min="2" max="2" width="57.28515625" style="2" customWidth="1"/>
    <col min="3" max="3" width="18.7109375" style="3" customWidth="1"/>
    <col min="4" max="4" width="16.7109375" style="3" customWidth="1"/>
    <col min="5" max="5" width="10.42578125" style="4" customWidth="1"/>
    <col min="6" max="6" width="49.85546875" style="2" customWidth="1"/>
    <col min="7" max="7" width="13.140625" style="3" customWidth="1"/>
    <col min="8" max="16384" width="10.85546875" style="2"/>
  </cols>
  <sheetData>
    <row r="2" spans="1:5" ht="15.95" customHeight="1" x14ac:dyDescent="0.3">
      <c r="A2" s="1" t="s">
        <v>0</v>
      </c>
    </row>
    <row r="4" spans="1:5" ht="30" customHeight="1" x14ac:dyDescent="0.25">
      <c r="A4" s="5" t="s">
        <v>1</v>
      </c>
      <c r="B4" s="6" t="s">
        <v>2</v>
      </c>
      <c r="C4" s="6">
        <v>2018</v>
      </c>
      <c r="D4" s="6">
        <v>2019</v>
      </c>
      <c r="E4" s="7" t="s">
        <v>3</v>
      </c>
    </row>
    <row r="5" spans="1:5" ht="20.100000000000001" customHeight="1" x14ac:dyDescent="0.25">
      <c r="A5" s="8">
        <v>310</v>
      </c>
      <c r="B5" s="9" t="s">
        <v>4</v>
      </c>
      <c r="C5" s="10">
        <f>+'[1]CompI-conc.17-18'!D5</f>
        <v>8850000</v>
      </c>
      <c r="D5" s="11">
        <f>+'[2]INGRESOS LIBRO'!$G$5</f>
        <v>8600000</v>
      </c>
      <c r="E5" s="12">
        <f t="shared" ref="E5:E46" si="0">+(D5-C5)/C5*100</f>
        <v>-2.8248587570621471</v>
      </c>
    </row>
    <row r="6" spans="1:5" ht="20.100000000000001" customHeight="1" x14ac:dyDescent="0.25">
      <c r="A6" s="8">
        <v>311</v>
      </c>
      <c r="B6" s="9" t="s">
        <v>5</v>
      </c>
      <c r="C6" s="10">
        <f>+'[1]CompI-conc.17-18'!D6</f>
        <v>1400000</v>
      </c>
      <c r="D6" s="11">
        <f>+'[2]INGRESOS LIBRO'!$G$17</f>
        <v>1400000</v>
      </c>
      <c r="E6" s="12">
        <f t="shared" si="0"/>
        <v>0</v>
      </c>
    </row>
    <row r="7" spans="1:5" ht="20.100000000000001" customHeight="1" x14ac:dyDescent="0.25">
      <c r="A7" s="8">
        <v>312</v>
      </c>
      <c r="B7" s="9" t="s">
        <v>6</v>
      </c>
      <c r="C7" s="10">
        <f>+'[1]CompI-conc.17-18'!D7</f>
        <v>704875</v>
      </c>
      <c r="D7" s="11">
        <f>+'[2]INGRESOS LIBRO'!$G$18</f>
        <v>678106</v>
      </c>
      <c r="E7" s="12">
        <f t="shared" si="0"/>
        <v>-3.7976946267068628</v>
      </c>
    </row>
    <row r="8" spans="1:5" ht="20.100000000000001" customHeight="1" x14ac:dyDescent="0.25">
      <c r="A8" s="8">
        <v>313</v>
      </c>
      <c r="B8" s="9" t="s">
        <v>7</v>
      </c>
      <c r="C8" s="10">
        <f>+'[1]CompI-conc.17-18'!D8</f>
        <v>205000</v>
      </c>
      <c r="D8" s="11">
        <f>+'[2]INGRESOS LIBRO'!$G$21</f>
        <v>210000</v>
      </c>
      <c r="E8" s="12">
        <f t="shared" si="0"/>
        <v>2.4390243902439024</v>
      </c>
    </row>
    <row r="9" spans="1:5" ht="20.100000000000001" customHeight="1" x14ac:dyDescent="0.25">
      <c r="A9" s="8">
        <v>314</v>
      </c>
      <c r="B9" s="9" t="s">
        <v>8</v>
      </c>
      <c r="C9" s="10">
        <f>+'[1]CompI-conc.17-18'!D9</f>
        <v>204000</v>
      </c>
      <c r="D9" s="11">
        <f>+'[2]INGRESOS LIBRO'!$G$27</f>
        <v>135000</v>
      </c>
      <c r="E9" s="12">
        <f t="shared" si="0"/>
        <v>-33.82352941176471</v>
      </c>
    </row>
    <row r="10" spans="1:5" ht="20.100000000000001" customHeight="1" x14ac:dyDescent="0.25">
      <c r="A10" s="8">
        <v>319</v>
      </c>
      <c r="B10" s="9" t="s">
        <v>9</v>
      </c>
      <c r="C10" s="10">
        <f>+'[1]CompI-conc.17-18'!D10</f>
        <v>955000</v>
      </c>
      <c r="D10" s="11">
        <f>+'[2]INGRESOS LIBRO'!$G$31</f>
        <v>950000</v>
      </c>
      <c r="E10" s="12">
        <f t="shared" si="0"/>
        <v>-0.52356020942408377</v>
      </c>
    </row>
    <row r="11" spans="1:5" ht="20.100000000000001" customHeight="1" x14ac:dyDescent="0.25">
      <c r="A11" s="8">
        <v>327</v>
      </c>
      <c r="B11" s="9" t="s">
        <v>10</v>
      </c>
      <c r="C11" s="10">
        <f>+'[1]CompI-conc.17-18'!D11</f>
        <v>15000</v>
      </c>
      <c r="D11" s="11">
        <f>+'[2]INGRESOS LIBRO'!$G$41</f>
        <v>15000</v>
      </c>
      <c r="E11" s="12">
        <f t="shared" si="0"/>
        <v>0</v>
      </c>
    </row>
    <row r="12" spans="1:5" ht="20.100000000000001" customHeight="1" x14ac:dyDescent="0.25">
      <c r="A12" s="8">
        <v>328</v>
      </c>
      <c r="B12" s="9" t="s">
        <v>11</v>
      </c>
      <c r="C12" s="10">
        <f>+'[1]CompI-conc.17-18'!D12</f>
        <v>4250000</v>
      </c>
      <c r="D12" s="11">
        <f>+'[2]INGRESOS LIBRO'!$G$42</f>
        <v>3900000</v>
      </c>
      <c r="E12" s="12">
        <f t="shared" si="0"/>
        <v>-8.235294117647058</v>
      </c>
    </row>
    <row r="13" spans="1:5" ht="20.100000000000001" customHeight="1" x14ac:dyDescent="0.25">
      <c r="A13" s="8">
        <v>329</v>
      </c>
      <c r="B13" s="9" t="s">
        <v>12</v>
      </c>
      <c r="C13" s="10">
        <f>+'[1]CompI-conc.17-18'!D13</f>
        <v>1011742</v>
      </c>
      <c r="D13" s="11">
        <f>+'[2]INGRESOS LIBRO'!$G$46</f>
        <v>934644</v>
      </c>
      <c r="E13" s="12">
        <f t="shared" si="0"/>
        <v>-7.6203221769976928</v>
      </c>
    </row>
    <row r="14" spans="1:5" ht="20.100000000000001" customHeight="1" x14ac:dyDescent="0.25">
      <c r="A14" s="8">
        <v>330</v>
      </c>
      <c r="B14" s="9" t="s">
        <v>13</v>
      </c>
      <c r="C14" s="10">
        <f>+'[1]CompI-conc.17-18'!D14</f>
        <v>30000</v>
      </c>
      <c r="D14" s="11">
        <f>+'[2]INGRESOS LIBRO'!$G$64</f>
        <v>30000</v>
      </c>
      <c r="E14" s="12">
        <f t="shared" si="0"/>
        <v>0</v>
      </c>
    </row>
    <row r="15" spans="1:5" ht="20.100000000000001" customHeight="1" x14ac:dyDescent="0.25">
      <c r="A15" s="8">
        <v>332</v>
      </c>
      <c r="B15" s="9" t="s">
        <v>14</v>
      </c>
      <c r="C15" s="10">
        <f>+'[1]CompI-conc.17-18'!D15</f>
        <v>161600</v>
      </c>
      <c r="D15" s="11">
        <f>+'[2]INGRESOS LIBRO'!$G$66</f>
        <v>161600</v>
      </c>
      <c r="E15" s="12">
        <f t="shared" si="0"/>
        <v>0</v>
      </c>
    </row>
    <row r="16" spans="1:5" ht="20.100000000000001" customHeight="1" x14ac:dyDescent="0.25">
      <c r="A16" s="8">
        <v>333</v>
      </c>
      <c r="B16" s="9" t="s">
        <v>15</v>
      </c>
      <c r="C16" s="10">
        <f>+'[1]CompI-conc.17-18'!D16</f>
        <v>25000</v>
      </c>
      <c r="D16" s="11">
        <f>+'[2]INGRESOS LIBRO'!$G$73</f>
        <v>28700</v>
      </c>
      <c r="E16" s="12">
        <f t="shared" si="0"/>
        <v>14.799999999999999</v>
      </c>
    </row>
    <row r="17" spans="1:7" ht="20.100000000000001" customHeight="1" x14ac:dyDescent="0.25">
      <c r="A17" s="8">
        <v>339</v>
      </c>
      <c r="B17" s="9" t="s">
        <v>16</v>
      </c>
      <c r="C17" s="10">
        <f>+'[1]CompI-conc.17-18'!D17</f>
        <v>40000</v>
      </c>
      <c r="D17" s="11">
        <f>+'[2]INGRESOS LIBRO'!$G$75</f>
        <v>40000</v>
      </c>
      <c r="E17" s="12">
        <f t="shared" si="0"/>
        <v>0</v>
      </c>
    </row>
    <row r="18" spans="1:7" ht="20.100000000000001" customHeight="1" x14ac:dyDescent="0.25">
      <c r="A18" s="8">
        <v>390</v>
      </c>
      <c r="B18" s="9" t="s">
        <v>17</v>
      </c>
      <c r="C18" s="10">
        <f>+'[1]CompI-conc.17-18'!D18</f>
        <v>2025000</v>
      </c>
      <c r="D18" s="11">
        <f>+'[2]INGRESOS LIBRO'!$G$77</f>
        <v>1855000</v>
      </c>
      <c r="E18" s="12">
        <f t="shared" si="0"/>
        <v>-8.3950617283950617</v>
      </c>
    </row>
    <row r="19" spans="1:7" ht="20.100000000000001" customHeight="1" x14ac:dyDescent="0.25">
      <c r="A19" s="8">
        <v>398</v>
      </c>
      <c r="B19" s="9" t="s">
        <v>18</v>
      </c>
      <c r="C19" s="10">
        <f>+'[1]CompI-conc.17-18'!D19</f>
        <v>22000</v>
      </c>
      <c r="D19" s="11">
        <f>+'[2]INGRESOS LIBRO'!$G$84</f>
        <v>22000</v>
      </c>
      <c r="E19" s="12">
        <f t="shared" si="0"/>
        <v>0</v>
      </c>
    </row>
    <row r="20" spans="1:7" ht="20.100000000000001" customHeight="1" x14ac:dyDescent="0.25">
      <c r="A20" s="8">
        <v>399</v>
      </c>
      <c r="B20" s="9" t="s">
        <v>19</v>
      </c>
      <c r="C20" s="10">
        <f>+'[1]CompI-conc.17-18'!D20</f>
        <v>395374</v>
      </c>
      <c r="D20" s="11">
        <f>+'[2]INGRESOS LIBRO'!$G$85</f>
        <v>541023</v>
      </c>
      <c r="E20" s="12">
        <f t="shared" si="0"/>
        <v>36.838284763287419</v>
      </c>
      <c r="F20" s="13"/>
      <c r="G20" s="14"/>
    </row>
    <row r="21" spans="1:7" ht="20.100000000000001" customHeight="1" x14ac:dyDescent="0.25">
      <c r="A21" s="15"/>
      <c r="B21" s="16" t="s">
        <v>20</v>
      </c>
      <c r="C21" s="17">
        <f>SUM(C5:C20)</f>
        <v>20294591</v>
      </c>
      <c r="D21" s="17">
        <f>SUM(D5:D20)</f>
        <v>19501073</v>
      </c>
      <c r="E21" s="18">
        <f t="shared" si="0"/>
        <v>-3.9099974963772368</v>
      </c>
    </row>
    <row r="22" spans="1:7" ht="20.100000000000001" customHeight="1" x14ac:dyDescent="0.25">
      <c r="A22" s="8">
        <v>450</v>
      </c>
      <c r="B22" s="9" t="s">
        <v>21</v>
      </c>
      <c r="C22" s="10">
        <f>+'[1]CompI-conc.17-18'!D22</f>
        <v>70363963</v>
      </c>
      <c r="D22" s="11">
        <f>+'[2]INGRESOS LIBRO'!$G$92</f>
        <v>71069048.082500011</v>
      </c>
      <c r="E22" s="12">
        <f t="shared" si="0"/>
        <v>1.0020542511228521</v>
      </c>
      <c r="F22" s="13"/>
      <c r="G22" s="14"/>
    </row>
    <row r="23" spans="1:7" ht="20.100000000000001" customHeight="1" x14ac:dyDescent="0.25">
      <c r="A23" s="8">
        <v>452</v>
      </c>
      <c r="B23" s="9" t="s">
        <v>22</v>
      </c>
      <c r="C23" s="10">
        <f>+'[1]CompI-conc.17-18'!D23</f>
        <v>1059000</v>
      </c>
      <c r="D23" s="11">
        <f>+'[2]INGRESOS LIBRO'!$G$98</f>
        <v>1054000</v>
      </c>
      <c r="E23" s="12">
        <f t="shared" si="0"/>
        <v>-0.47214353163361661</v>
      </c>
      <c r="F23" s="13"/>
      <c r="G23" s="14"/>
    </row>
    <row r="24" spans="1:7" ht="20.100000000000001" customHeight="1" x14ac:dyDescent="0.25">
      <c r="A24" s="8">
        <v>460</v>
      </c>
      <c r="B24" s="9" t="s">
        <v>23</v>
      </c>
      <c r="C24" s="10">
        <f>+'[1]CompI-conc.17-18'!D24</f>
        <v>240500</v>
      </c>
      <c r="D24" s="11">
        <f>+'[2]INGRESOS LIBRO'!$G$116</f>
        <v>236000</v>
      </c>
      <c r="E24" s="12">
        <f t="shared" si="0"/>
        <v>-1.8711018711018712</v>
      </c>
    </row>
    <row r="25" spans="1:7" ht="20.100000000000001" customHeight="1" x14ac:dyDescent="0.25">
      <c r="A25" s="8">
        <v>470</v>
      </c>
      <c r="B25" s="9" t="s">
        <v>24</v>
      </c>
      <c r="C25" s="10">
        <f>+'[1]CompI-conc.17-18'!D25</f>
        <v>1651000</v>
      </c>
      <c r="D25" s="11">
        <f>+'[2]INGRESOS LIBRO'!$G$119</f>
        <v>1620000</v>
      </c>
      <c r="E25" s="12">
        <f t="shared" si="0"/>
        <v>-1.877649909145972</v>
      </c>
    </row>
    <row r="26" spans="1:7" ht="20.100000000000001" customHeight="1" x14ac:dyDescent="0.25">
      <c r="A26" s="8">
        <v>479</v>
      </c>
      <c r="B26" s="9" t="s">
        <v>25</v>
      </c>
      <c r="C26" s="10">
        <f>+'[1]CompI-conc.17-18'!D26</f>
        <v>20000</v>
      </c>
      <c r="D26" s="11">
        <f>+'[2]INGRESOS LIBRO'!$G$121</f>
        <v>20000</v>
      </c>
      <c r="E26" s="12">
        <f t="shared" si="0"/>
        <v>0</v>
      </c>
    </row>
    <row r="27" spans="1:7" ht="20.100000000000001" customHeight="1" x14ac:dyDescent="0.25">
      <c r="A27" s="15"/>
      <c r="B27" s="16" t="s">
        <v>26</v>
      </c>
      <c r="C27" s="17">
        <f>SUM(C22:C26)</f>
        <v>73334463</v>
      </c>
      <c r="D27" s="17">
        <f>SUM(D22:D26)</f>
        <v>73999048.082500011</v>
      </c>
      <c r="E27" s="18">
        <f t="shared" si="0"/>
        <v>0.90623842503627616</v>
      </c>
    </row>
    <row r="28" spans="1:7" ht="20.100000000000001" customHeight="1" x14ac:dyDescent="0.25">
      <c r="A28" s="8">
        <v>540</v>
      </c>
      <c r="B28" s="9" t="s">
        <v>27</v>
      </c>
      <c r="C28" s="10">
        <f>+'[1]CompI-conc.17-18'!D28</f>
        <v>400000</v>
      </c>
      <c r="D28" s="11">
        <f>+'[2]INGRESOS LIBRO'!$G$127</f>
        <v>400000</v>
      </c>
      <c r="E28" s="12">
        <f t="shared" si="0"/>
        <v>0</v>
      </c>
      <c r="F28" s="13"/>
      <c r="G28" s="14"/>
    </row>
    <row r="29" spans="1:7" ht="20.100000000000001" customHeight="1" x14ac:dyDescent="0.25">
      <c r="A29" s="8">
        <v>550</v>
      </c>
      <c r="B29" s="9" t="s">
        <v>28</v>
      </c>
      <c r="C29" s="10">
        <f>+'[1]CompI-conc.17-18'!D29</f>
        <v>140000</v>
      </c>
      <c r="D29" s="11">
        <f>+'[2]INGRESOS LIBRO'!$G$129</f>
        <v>130000</v>
      </c>
      <c r="E29" s="12">
        <f t="shared" si="0"/>
        <v>-7.1428571428571423</v>
      </c>
      <c r="F29" s="19"/>
      <c r="G29" s="20"/>
    </row>
    <row r="30" spans="1:7" ht="20.100000000000001" customHeight="1" x14ac:dyDescent="0.25">
      <c r="A30" s="15"/>
      <c r="B30" s="16" t="s">
        <v>29</v>
      </c>
      <c r="C30" s="17">
        <f>SUM(C28:C29)</f>
        <v>540000</v>
      </c>
      <c r="D30" s="17">
        <f>SUM(D28:D29)</f>
        <v>530000</v>
      </c>
      <c r="E30" s="18">
        <f t="shared" si="0"/>
        <v>-1.8518518518518516</v>
      </c>
      <c r="G30" s="20"/>
    </row>
    <row r="31" spans="1:7" ht="20.100000000000001" customHeight="1" x14ac:dyDescent="0.25">
      <c r="A31" s="8">
        <v>700</v>
      </c>
      <c r="B31" s="9" t="s">
        <v>30</v>
      </c>
      <c r="C31" s="10">
        <f>+'[1]CompI-conc.17-18'!D31</f>
        <v>2312286</v>
      </c>
      <c r="D31" s="11">
        <f>+'[2]INGRESOS LIBRO'!$G$138</f>
        <v>3371792</v>
      </c>
      <c r="E31" s="12">
        <f t="shared" si="0"/>
        <v>45.820715949497597</v>
      </c>
      <c r="G31" s="20"/>
    </row>
    <row r="32" spans="1:7" ht="20.100000000000001" customHeight="1" x14ac:dyDescent="0.25">
      <c r="A32" s="8">
        <v>702</v>
      </c>
      <c r="B32" s="9" t="s">
        <v>31</v>
      </c>
      <c r="C32" s="10">
        <f>+'[1]CompI-conc.17-18'!D32</f>
        <v>1369570</v>
      </c>
      <c r="D32" s="11">
        <f>+'[2]INGRESOS LIBRO'!$G$149</f>
        <v>2232140</v>
      </c>
      <c r="E32" s="12">
        <f t="shared" si="0"/>
        <v>62.981081653365656</v>
      </c>
    </row>
    <row r="33" spans="1:6" ht="20.100000000000001" customHeight="1" x14ac:dyDescent="0.25">
      <c r="A33" s="8">
        <v>704</v>
      </c>
      <c r="B33" s="9" t="s">
        <v>32</v>
      </c>
      <c r="C33" s="10">
        <f>+'[1]CompI-conc.17-18'!D33</f>
        <v>402330</v>
      </c>
      <c r="D33" s="11">
        <f>+'[2]INGRESOS LIBRO'!$G$156</f>
        <v>728697</v>
      </c>
      <c r="E33" s="12">
        <f t="shared" si="0"/>
        <v>81.119230482439789</v>
      </c>
    </row>
    <row r="34" spans="1:6" ht="20.100000000000001" customHeight="1" x14ac:dyDescent="0.25">
      <c r="A34" s="8">
        <v>746</v>
      </c>
      <c r="B34" s="9" t="s">
        <v>33</v>
      </c>
      <c r="C34" s="10">
        <f>+'[1]CompI-conc.17-18'!D34</f>
        <v>764336</v>
      </c>
      <c r="D34" s="11">
        <f>+'[2]INGRESOS LIBRO'!$G$161</f>
        <v>118367</v>
      </c>
      <c r="E34" s="12">
        <f t="shared" si="0"/>
        <v>-84.513747880513279</v>
      </c>
    </row>
    <row r="35" spans="1:6" ht="20.100000000000001" customHeight="1" x14ac:dyDescent="0.25">
      <c r="A35" s="8">
        <v>750</v>
      </c>
      <c r="B35" s="9" t="s">
        <v>21</v>
      </c>
      <c r="C35" s="10">
        <f>+'[1]CompI-conc.17-18'!D35</f>
        <v>3001415</v>
      </c>
      <c r="D35" s="11">
        <f>+'[2]INGRESOS LIBRO'!$G$165</f>
        <v>4813939</v>
      </c>
      <c r="E35" s="12">
        <f t="shared" si="0"/>
        <v>60.38898319625909</v>
      </c>
    </row>
    <row r="36" spans="1:6" ht="20.100000000000001" customHeight="1" x14ac:dyDescent="0.25">
      <c r="A36" s="8">
        <v>752</v>
      </c>
      <c r="B36" s="9" t="s">
        <v>22</v>
      </c>
      <c r="C36" s="10">
        <f>+'[1]CompI-conc.17-18'!D36</f>
        <v>425000</v>
      </c>
      <c r="D36" s="11">
        <f>+'[2]INGRESOS LIBRO'!$G$168</f>
        <v>635000</v>
      </c>
      <c r="E36" s="12">
        <f t="shared" si="0"/>
        <v>49.411764705882355</v>
      </c>
    </row>
    <row r="37" spans="1:6" ht="20.100000000000001" customHeight="1" x14ac:dyDescent="0.25">
      <c r="A37" s="8">
        <v>789</v>
      </c>
      <c r="B37" s="9" t="s">
        <v>34</v>
      </c>
      <c r="C37" s="10">
        <f>+'[1]CompI-conc.17-18'!D38</f>
        <v>76653</v>
      </c>
      <c r="D37" s="11">
        <f>+'[2]INGRESOS LIBRO'!$G$177</f>
        <v>90706</v>
      </c>
      <c r="E37" s="21">
        <f t="shared" si="0"/>
        <v>18.33326810431425</v>
      </c>
    </row>
    <row r="38" spans="1:6" ht="20.100000000000001" customHeight="1" x14ac:dyDescent="0.25">
      <c r="A38" s="8">
        <v>790</v>
      </c>
      <c r="B38" s="22" t="s">
        <v>35</v>
      </c>
      <c r="C38" s="10">
        <f>+'[1]CompI-conc.17-18'!D39</f>
        <v>2180958</v>
      </c>
      <c r="D38" s="11">
        <f>+'[2]INGRESOS LIBRO'!$G$179</f>
        <v>2180958</v>
      </c>
      <c r="E38" s="21">
        <f t="shared" si="0"/>
        <v>0</v>
      </c>
    </row>
    <row r="39" spans="1:6" ht="20.100000000000001" customHeight="1" x14ac:dyDescent="0.25">
      <c r="A39" s="8">
        <v>791</v>
      </c>
      <c r="B39" s="9" t="s">
        <v>36</v>
      </c>
      <c r="C39" s="10">
        <f>+'[1]CompI-conc.17-18'!D40</f>
        <v>3000000</v>
      </c>
      <c r="D39" s="11">
        <f>+'[2]INGRESOS LIBRO'!$G$183</f>
        <v>2537682</v>
      </c>
      <c r="E39" s="12">
        <f t="shared" si="0"/>
        <v>-15.410599999999999</v>
      </c>
    </row>
    <row r="40" spans="1:6" ht="20.100000000000001" customHeight="1" x14ac:dyDescent="0.25">
      <c r="A40" s="8">
        <v>792</v>
      </c>
      <c r="B40" s="9" t="s">
        <v>37</v>
      </c>
      <c r="C40" s="10">
        <f>+'[1]CompI-conc.17-18'!D41</f>
        <v>57000</v>
      </c>
      <c r="D40" s="11">
        <f>+'[2]INGRESOS LIBRO'!$G$184</f>
        <v>312318</v>
      </c>
      <c r="E40" s="12">
        <f t="shared" si="0"/>
        <v>447.92631578947368</v>
      </c>
    </row>
    <row r="41" spans="1:6" ht="20.100000000000001" customHeight="1" x14ac:dyDescent="0.25">
      <c r="A41" s="15"/>
      <c r="B41" s="16" t="s">
        <v>38</v>
      </c>
      <c r="C41" s="17">
        <f>SUM(C31:C40)</f>
        <v>13589548</v>
      </c>
      <c r="D41" s="17">
        <f>SUM(D31:D40)</f>
        <v>17021599</v>
      </c>
      <c r="E41" s="18">
        <f t="shared" si="0"/>
        <v>25.255078388184803</v>
      </c>
    </row>
    <row r="42" spans="1:6" ht="20.100000000000001" customHeight="1" x14ac:dyDescent="0.25">
      <c r="A42" s="8">
        <v>830</v>
      </c>
      <c r="B42" s="9" t="s">
        <v>39</v>
      </c>
      <c r="C42" s="10">
        <f>+'[1]CompI-conc.17-18'!$D$43</f>
        <v>100000</v>
      </c>
      <c r="D42" s="11">
        <f>+'[2]INGRESOS LIBRO'!$G$191</f>
        <v>100000</v>
      </c>
      <c r="E42" s="12">
        <f t="shared" si="0"/>
        <v>0</v>
      </c>
    </row>
    <row r="43" spans="1:6" ht="20.100000000000001" customHeight="1" x14ac:dyDescent="0.25">
      <c r="A43" s="15"/>
      <c r="B43" s="16" t="s">
        <v>40</v>
      </c>
      <c r="C43" s="17">
        <f>+C42</f>
        <v>100000</v>
      </c>
      <c r="D43" s="17">
        <f>+D42</f>
        <v>100000</v>
      </c>
      <c r="E43" s="18">
        <f t="shared" si="0"/>
        <v>0</v>
      </c>
    </row>
    <row r="44" spans="1:6" ht="20.100000000000001" customHeight="1" x14ac:dyDescent="0.25">
      <c r="A44" s="8">
        <v>911</v>
      </c>
      <c r="B44" s="9" t="s">
        <v>41</v>
      </c>
      <c r="C44" s="10">
        <f>+'[1]CompI-conc.17-18'!$D$45</f>
        <v>847750</v>
      </c>
      <c r="D44" s="11">
        <f>+'[2]INGRESOS LIBRO'!$G$199</f>
        <v>1614491</v>
      </c>
      <c r="E44" s="12">
        <f t="shared" si="0"/>
        <v>90.444234739015045</v>
      </c>
    </row>
    <row r="45" spans="1:6" ht="20.100000000000001" customHeight="1" thickBot="1" x14ac:dyDescent="0.3">
      <c r="A45" s="15"/>
      <c r="B45" s="16" t="s">
        <v>42</v>
      </c>
      <c r="C45" s="17">
        <f>+C44</f>
        <v>847750</v>
      </c>
      <c r="D45" s="17">
        <f>+D44</f>
        <v>1614491</v>
      </c>
      <c r="E45" s="18">
        <f t="shared" si="0"/>
        <v>90.444234739015045</v>
      </c>
    </row>
    <row r="46" spans="1:6" ht="30" customHeight="1" x14ac:dyDescent="0.25">
      <c r="A46" s="23"/>
      <c r="B46" s="24" t="s">
        <v>43</v>
      </c>
      <c r="C46" s="25">
        <f>+C45+C43+C41+C30+C27+C21</f>
        <v>108706352</v>
      </c>
      <c r="D46" s="25">
        <f>+D45+D43+D41+D30+D27+D21</f>
        <v>112766211.08250001</v>
      </c>
      <c r="E46" s="26">
        <f t="shared" si="0"/>
        <v>3.7347027177400003</v>
      </c>
    </row>
    <row r="47" spans="1:6" ht="15.95" customHeight="1" x14ac:dyDescent="0.25">
      <c r="A47" s="27"/>
      <c r="D47" s="28"/>
      <c r="E47" s="29"/>
      <c r="F47" s="19"/>
    </row>
    <row r="51" spans="7:7" ht="15.95" customHeight="1" x14ac:dyDescent="0.25">
      <c r="G51" s="30"/>
    </row>
  </sheetData>
  <printOptions horizontalCentered="1"/>
  <pageMargins left="1.1811023622047245" right="1.1811023622047245" top="1.3779527559055118" bottom="1.1811023622047245" header="0" footer="0"/>
  <pageSetup paperSize="9" scale="65" orientation="portrait" horizontalDpi="4294967292" verticalDpi="300" r:id="rId1"/>
  <headerFooter alignWithMargins="0">
    <oddFooter xml:space="preserve">&amp;R&amp;8               &amp;"Comic Sans MS,Normal"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CompI-conc.18-19</vt:lpstr>
      <vt:lpstr>'CompI-conc.18-19'!Área_de_impresión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Mardones, Carlos</dc:creator>
  <cp:lastModifiedBy>Perez Mardones, Carlos</cp:lastModifiedBy>
  <dcterms:created xsi:type="dcterms:W3CDTF">2019-01-18T11:05:43Z</dcterms:created>
  <dcterms:modified xsi:type="dcterms:W3CDTF">2019-01-18T11:06:12Z</dcterms:modified>
</cp:coreProperties>
</file>