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ezmarc\Desktop\"/>
    </mc:Choice>
  </mc:AlternateContent>
  <bookViews>
    <workbookView xWindow="0" yWindow="0" windowWidth="28800" windowHeight="12885"/>
  </bookViews>
  <sheets>
    <sheet name="CompG-con.18-19" sheetId="1" r:id="rId1"/>
  </sheets>
  <externalReferences>
    <externalReference r:id="rId2"/>
    <externalReference r:id="rId3"/>
  </externalReferences>
  <definedNames>
    <definedName name="_xlnm.Print_Area" localSheetId="0">'CompG-con.18-19'!$A$2:$E$75</definedName>
    <definedName name="_xlnm.Print_Titles" localSheetId="0">'CompG-con.18-19'!$4:$4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2" i="1"/>
  <c r="E72" i="1" s="1"/>
  <c r="C72" i="1"/>
  <c r="C73" i="1" s="1"/>
  <c r="C71" i="1"/>
  <c r="E70" i="1"/>
  <c r="D70" i="1"/>
  <c r="D71" i="1" s="1"/>
  <c r="E71" i="1" s="1"/>
  <c r="C70" i="1"/>
  <c r="D69" i="1"/>
  <c r="D68" i="1"/>
  <c r="E68" i="1" s="1"/>
  <c r="C68" i="1"/>
  <c r="D67" i="1"/>
  <c r="C67" i="1"/>
  <c r="C69" i="1" s="1"/>
  <c r="D65" i="1"/>
  <c r="E65" i="1" s="1"/>
  <c r="C65" i="1"/>
  <c r="D64" i="1"/>
  <c r="E64" i="1" s="1"/>
  <c r="C64" i="1"/>
  <c r="D63" i="1"/>
  <c r="D62" i="1"/>
  <c r="D61" i="1"/>
  <c r="D60" i="1"/>
  <c r="D59" i="1"/>
  <c r="C59" i="1"/>
  <c r="E59" i="1" s="1"/>
  <c r="E58" i="1"/>
  <c r="D58" i="1"/>
  <c r="C58" i="1"/>
  <c r="D57" i="1"/>
  <c r="E57" i="1" s="1"/>
  <c r="C57" i="1"/>
  <c r="D56" i="1"/>
  <c r="E56" i="1" s="1"/>
  <c r="C56" i="1"/>
  <c r="D55" i="1"/>
  <c r="C55" i="1"/>
  <c r="E55" i="1" s="1"/>
  <c r="E54" i="1"/>
  <c r="D54" i="1"/>
  <c r="C54" i="1"/>
  <c r="D53" i="1"/>
  <c r="E53" i="1" s="1"/>
  <c r="C53" i="1"/>
  <c r="D52" i="1"/>
  <c r="E52" i="1" s="1"/>
  <c r="C52" i="1"/>
  <c r="D51" i="1"/>
  <c r="C51" i="1"/>
  <c r="E51" i="1" s="1"/>
  <c r="E50" i="1"/>
  <c r="D50" i="1"/>
  <c r="C50" i="1"/>
  <c r="D49" i="1"/>
  <c r="E49" i="1" s="1"/>
  <c r="C49" i="1"/>
  <c r="D48" i="1"/>
  <c r="D66" i="1" s="1"/>
  <c r="C48" i="1"/>
  <c r="D47" i="1"/>
  <c r="C47" i="1"/>
  <c r="E47" i="1" s="1"/>
  <c r="D45" i="1"/>
  <c r="E45" i="1" s="1"/>
  <c r="C45" i="1"/>
  <c r="D44" i="1"/>
  <c r="E44" i="1" s="1"/>
  <c r="C44" i="1"/>
  <c r="D43" i="1"/>
  <c r="C43" i="1"/>
  <c r="E43" i="1" s="1"/>
  <c r="E42" i="1"/>
  <c r="D42" i="1"/>
  <c r="C42" i="1"/>
  <c r="D41" i="1"/>
  <c r="D46" i="1" s="1"/>
  <c r="C41" i="1"/>
  <c r="C46" i="1" s="1"/>
  <c r="C40" i="1"/>
  <c r="D39" i="1"/>
  <c r="C39" i="1"/>
  <c r="E39" i="1" s="1"/>
  <c r="E38" i="1"/>
  <c r="D38" i="1"/>
  <c r="C38" i="1"/>
  <c r="D37" i="1"/>
  <c r="D40" i="1" s="1"/>
  <c r="E40" i="1" s="1"/>
  <c r="C37" i="1"/>
  <c r="D35" i="1"/>
  <c r="C35" i="1"/>
  <c r="E35" i="1" s="1"/>
  <c r="E34" i="1"/>
  <c r="D34" i="1"/>
  <c r="C34" i="1"/>
  <c r="D33" i="1"/>
  <c r="E33" i="1" s="1"/>
  <c r="C33" i="1"/>
  <c r="D32" i="1"/>
  <c r="E32" i="1" s="1"/>
  <c r="C32" i="1"/>
  <c r="D31" i="1"/>
  <c r="C31" i="1"/>
  <c r="E31" i="1" s="1"/>
  <c r="E30" i="1"/>
  <c r="D30" i="1"/>
  <c r="C30" i="1"/>
  <c r="D29" i="1"/>
  <c r="E29" i="1" s="1"/>
  <c r="C29" i="1"/>
  <c r="D28" i="1"/>
  <c r="E28" i="1" s="1"/>
  <c r="C28" i="1"/>
  <c r="D27" i="1"/>
  <c r="C27" i="1"/>
  <c r="E27" i="1" s="1"/>
  <c r="E26" i="1"/>
  <c r="D26" i="1"/>
  <c r="C26" i="1"/>
  <c r="D25" i="1"/>
  <c r="E25" i="1" s="1"/>
  <c r="C25" i="1"/>
  <c r="D24" i="1"/>
  <c r="E24" i="1" s="1"/>
  <c r="C24" i="1"/>
  <c r="D23" i="1"/>
  <c r="C23" i="1"/>
  <c r="E23" i="1" s="1"/>
  <c r="E22" i="1"/>
  <c r="D22" i="1"/>
  <c r="C22" i="1"/>
  <c r="D21" i="1"/>
  <c r="E21" i="1" s="1"/>
  <c r="C21" i="1"/>
  <c r="D20" i="1"/>
  <c r="E20" i="1" s="1"/>
  <c r="C20" i="1"/>
  <c r="D19" i="1"/>
  <c r="C19" i="1"/>
  <c r="E19" i="1" s="1"/>
  <c r="E18" i="1"/>
  <c r="D18" i="1"/>
  <c r="C18" i="1"/>
  <c r="D17" i="1"/>
  <c r="E17" i="1" s="1"/>
  <c r="C17" i="1"/>
  <c r="D16" i="1"/>
  <c r="E16" i="1" s="1"/>
  <c r="C16" i="1"/>
  <c r="C36" i="1" s="1"/>
  <c r="D15" i="1"/>
  <c r="C15" i="1"/>
  <c r="E15" i="1" s="1"/>
  <c r="D13" i="1"/>
  <c r="E13" i="1" s="1"/>
  <c r="C13" i="1"/>
  <c r="D12" i="1"/>
  <c r="E12" i="1" s="1"/>
  <c r="C12" i="1"/>
  <c r="D11" i="1"/>
  <c r="C11" i="1"/>
  <c r="E11" i="1" s="1"/>
  <c r="E10" i="1"/>
  <c r="D10" i="1"/>
  <c r="C10" i="1"/>
  <c r="D9" i="1"/>
  <c r="E9" i="1" s="1"/>
  <c r="C9" i="1"/>
  <c r="D8" i="1"/>
  <c r="E8" i="1" s="1"/>
  <c r="C8" i="1"/>
  <c r="D7" i="1"/>
  <c r="C7" i="1"/>
  <c r="E7" i="1" s="1"/>
  <c r="E6" i="1"/>
  <c r="D6" i="1"/>
  <c r="C6" i="1"/>
  <c r="D5" i="1"/>
  <c r="D14" i="1" s="1"/>
  <c r="C5" i="1"/>
  <c r="C14" i="1" s="1"/>
  <c r="E69" i="1" l="1"/>
  <c r="E46" i="1"/>
  <c r="E14" i="1"/>
  <c r="E5" i="1"/>
  <c r="D36" i="1"/>
  <c r="E36" i="1" s="1"/>
  <c r="E41" i="1"/>
  <c r="E73" i="1"/>
  <c r="E48" i="1"/>
  <c r="C66" i="1"/>
  <c r="E66" i="1" s="1"/>
  <c r="E37" i="1"/>
  <c r="E67" i="1"/>
  <c r="C74" i="1" l="1"/>
  <c r="D74" i="1"/>
  <c r="E74" i="1" s="1"/>
</calcChain>
</file>

<file path=xl/sharedStrings.xml><?xml version="1.0" encoding="utf-8"?>
<sst xmlns="http://schemas.openxmlformats.org/spreadsheetml/2006/main" count="79" uniqueCount="75">
  <si>
    <t>Estado de Gastos. Comparación 2018/2019 por Conceptos</t>
  </si>
  <si>
    <t>CTO.</t>
  </si>
  <si>
    <t>DENOMINACIÓN</t>
  </si>
  <si>
    <t>INC. %</t>
  </si>
  <si>
    <t>Personal eventual</t>
  </si>
  <si>
    <t>Retribuciones básicas. P. Funcionario</t>
  </si>
  <si>
    <t xml:space="preserve">Retribuciones complementarias. P. Funcionario </t>
  </si>
  <si>
    <t>Retribuciones básicas. P. Laboral</t>
  </si>
  <si>
    <t xml:space="preserve">Retribuciones complementarias. P. Laboral </t>
  </si>
  <si>
    <t>Otro personal laboral PAS</t>
  </si>
  <si>
    <t>Productividad</t>
  </si>
  <si>
    <t>Cuotas sociales</t>
  </si>
  <si>
    <t>Gastos sociales</t>
  </si>
  <si>
    <t>TOTAL CAPÍTULO 1</t>
  </si>
  <si>
    <t>Arrendamiento de edificios y otras construcciones</t>
  </si>
  <si>
    <t>Mantenimiento red comunicaciones</t>
  </si>
  <si>
    <t>Mantenimiento edificios y otras construcciones</t>
  </si>
  <si>
    <t>Mantenimiento maquinaria, instalaciones y utillaje</t>
  </si>
  <si>
    <t>Mantenimiento material de transportes</t>
  </si>
  <si>
    <t>Mantenimiento mobiliario y enseres</t>
  </si>
  <si>
    <t>Mantenimiento equipos informáticos y software</t>
  </si>
  <si>
    <t>Servicios de reprografía</t>
  </si>
  <si>
    <t>Material de oficina</t>
  </si>
  <si>
    <t>Suministros</t>
  </si>
  <si>
    <t>Comunicaciones</t>
  </si>
  <si>
    <t>Transportes</t>
  </si>
  <si>
    <t>Primas de seguros</t>
  </si>
  <si>
    <t>Tributos</t>
  </si>
  <si>
    <t>Gastos diversos</t>
  </si>
  <si>
    <t>Trabajos realizados por otras empresas</t>
  </si>
  <si>
    <t>Deportes</t>
  </si>
  <si>
    <t>Gastos descentralizados</t>
  </si>
  <si>
    <t>Dietas y locomoción</t>
  </si>
  <si>
    <t>Otras indemnizaciones</t>
  </si>
  <si>
    <t>Gastos de edición y distribución</t>
  </si>
  <si>
    <t>TOTAL CAPÍTULO 2</t>
  </si>
  <si>
    <t>Intereses y otros gastos de préstamos y créditos</t>
  </si>
  <si>
    <t>Intereses de fianzas y avales</t>
  </si>
  <si>
    <t>Intereses de demora</t>
  </si>
  <si>
    <t>TOTAL CAPÍTULO 3</t>
  </si>
  <si>
    <t>Ayudas deportivas</t>
  </si>
  <si>
    <t>Órganos de representación y Secciones Sindicales</t>
  </si>
  <si>
    <t>Becas y ayudas Programa intercambio y otros</t>
  </si>
  <si>
    <t>Becas de colaboración y formación</t>
  </si>
  <si>
    <t>Otras subvenciones, becas y ayudas</t>
  </si>
  <si>
    <t>TOTAL CAPÍTULO 4</t>
  </si>
  <si>
    <t>Edificios y otras construcciones</t>
  </si>
  <si>
    <t xml:space="preserve">Infraestructura  comunicación (Red Unican) </t>
  </si>
  <si>
    <t>Maquinaria, instalaciones y utillaje</t>
  </si>
  <si>
    <t>Equipamiento docente</t>
  </si>
  <si>
    <t>Equipamiento científico</t>
  </si>
  <si>
    <t>Mobiliario y enseres</t>
  </si>
  <si>
    <t>Material informático inventariable</t>
  </si>
  <si>
    <t>Fondos de biblioteca</t>
  </si>
  <si>
    <t>Otros</t>
  </si>
  <si>
    <t>Gastos en inversión carácter inmaterial (1)</t>
  </si>
  <si>
    <t>Bolsas y ayudas investigación</t>
  </si>
  <si>
    <t>Contratos investigación</t>
  </si>
  <si>
    <t xml:space="preserve">Proyectos de convocatorias nacionales </t>
  </si>
  <si>
    <t>---</t>
  </si>
  <si>
    <t>Proyectos de convocatorias nacionales FEDER</t>
  </si>
  <si>
    <t>Proyectos europeos</t>
  </si>
  <si>
    <t>Otras convocatorias competitivas</t>
  </si>
  <si>
    <t>Ayudas a la Investigación</t>
  </si>
  <si>
    <t>Otros fondos de investigación</t>
  </si>
  <si>
    <t>TOTAL CAPÍTULO 6</t>
  </si>
  <si>
    <t>Fundación Leonardo Torres Quevedo</t>
  </si>
  <si>
    <t>IDIVAL</t>
  </si>
  <si>
    <t>TOTAL CAPÍTULO 7</t>
  </si>
  <si>
    <t>Préstamos a corto plazo al personal</t>
  </si>
  <si>
    <t>TOTAL CAPÍTULO 8</t>
  </si>
  <si>
    <t>Amortización de anticipos reembolsables a largo plazo</t>
  </si>
  <si>
    <t>TOTAL CAPÍTULO 9</t>
  </si>
  <si>
    <t>TOTAL PRESUPUESTO DE GASTOS</t>
  </si>
  <si>
    <t>(1) En el año 2019 se desglosa en varios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</si>
</sst>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€_-;\-* #,##0\ _€_-;_-* &quot;-&quot;\ _€_-;_-@_-"/>
    <numFmt numFmtId="43" formatCode="_-* #,##0.00\ _€_-;\-* #,##0.00\ _€_-;_-* &quot;-&quot;??\ _€_-;_-@_-"/>
    <numFmt numFmtId="164" formatCode="#,##0.00_ ;\-#,##0.00\ 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1F497D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4"/>
      </left>
      <right/>
      <top style="thin">
        <color theme="4"/>
      </top>
      <bottom style="thin">
        <color theme="3"/>
      </bottom>
      <diagonal/>
    </border>
    <border>
      <left/>
      <right/>
      <top style="thin">
        <color theme="4"/>
      </top>
      <bottom style="thin">
        <color theme="3"/>
      </bottom>
      <diagonal/>
    </border>
    <border>
      <left/>
      <right style="thin">
        <color theme="4"/>
      </right>
      <top style="thin">
        <color theme="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3"/>
      </top>
      <bottom style="thin">
        <color theme="0"/>
      </bottom>
      <diagonal/>
    </border>
    <border>
      <left style="thin">
        <color theme="4"/>
      </left>
      <right/>
      <top style="thin">
        <color theme="3"/>
      </top>
      <bottom style="thin">
        <color theme="0"/>
      </bottom>
      <diagonal/>
    </border>
    <border>
      <left/>
      <right/>
      <top style="thin">
        <color theme="3"/>
      </top>
      <bottom style="medium">
        <color theme="0"/>
      </bottom>
      <diagonal/>
    </border>
    <border>
      <left/>
      <right style="thin">
        <color theme="4"/>
      </right>
      <top style="thin">
        <color theme="3"/>
      </top>
      <bottom style="thin">
        <color theme="0"/>
      </bottom>
      <diagonal/>
    </border>
    <border>
      <left style="thin">
        <color theme="4"/>
      </left>
      <right/>
      <top style="thin">
        <color theme="3"/>
      </top>
      <bottom style="thin">
        <color theme="4"/>
      </bottom>
      <diagonal/>
    </border>
    <border>
      <left/>
      <right/>
      <top style="thin">
        <color theme="3"/>
      </top>
      <bottom style="thin">
        <color theme="4"/>
      </bottom>
      <diagonal/>
    </border>
    <border>
      <left/>
      <right style="thin">
        <color theme="4"/>
      </right>
      <top style="thin">
        <color theme="3"/>
      </top>
      <bottom style="thin">
        <color theme="4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thin">
        <color theme="4"/>
      </left>
      <right/>
      <top style="medium">
        <color theme="3"/>
      </top>
      <bottom style="thin">
        <color theme="4"/>
      </bottom>
      <diagonal/>
    </border>
    <border>
      <left/>
      <right/>
      <top style="medium">
        <color theme="3"/>
      </top>
      <bottom style="thin">
        <color theme="4"/>
      </bottom>
      <diagonal/>
    </border>
    <border>
      <left/>
      <right style="thin">
        <color theme="4"/>
      </right>
      <top style="medium">
        <color theme="3"/>
      </top>
      <bottom style="thin">
        <color theme="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2" borderId="1" applyProtection="0">
      <alignment horizontal="center"/>
    </xf>
    <xf numFmtId="0" fontId="3" fillId="3" borderId="5" applyNumberFormat="0" applyBorder="0" applyAlignment="0" applyProtection="0">
      <alignment horizontal="center"/>
    </xf>
    <xf numFmtId="0" fontId="3" fillId="3" borderId="5" applyNumberFormat="0" applyBorder="0" applyAlignment="0" applyProtection="0">
      <alignment horizontal="center"/>
    </xf>
    <xf numFmtId="0" fontId="3" fillId="4" borderId="8" applyNumberFormat="0" applyProtection="0">
      <alignment horizontal="center"/>
    </xf>
    <xf numFmtId="0" fontId="4" fillId="0" borderId="0"/>
    <xf numFmtId="0" fontId="2" fillId="5" borderId="15" applyNumberFormat="0" applyProtection="0">
      <alignment horizontal="center"/>
    </xf>
  </cellStyleXfs>
  <cellXfs count="35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2" xfId="3" applyFont="1" applyFill="1" applyBorder="1" applyAlignment="1">
      <alignment horizontal="center"/>
    </xf>
    <xf numFmtId="0" fontId="7" fillId="2" borderId="3" xfId="3" applyFont="1" applyBorder="1">
      <alignment horizontal="center"/>
    </xf>
    <xf numFmtId="0" fontId="7" fillId="2" borderId="4" xfId="3" applyFont="1" applyFill="1" applyBorder="1" applyAlignment="1">
      <alignment horizontal="center"/>
    </xf>
    <xf numFmtId="0" fontId="3" fillId="3" borderId="6" xfId="4" applyFont="1" applyFill="1" applyBorder="1" applyAlignment="1">
      <alignment horizontal="center"/>
    </xf>
    <xf numFmtId="0" fontId="6" fillId="0" borderId="0" xfId="0" applyFont="1" applyFill="1" applyBorder="1" applyAlignment="1"/>
    <xf numFmtId="41" fontId="1" fillId="0" borderId="0" xfId="2" applyFont="1" applyFill="1" applyBorder="1" applyAlignment="1"/>
    <xf numFmtId="41" fontId="6" fillId="0" borderId="0" xfId="0" applyNumberFormat="1" applyFont="1"/>
    <xf numFmtId="164" fontId="3" fillId="3" borderId="7" xfId="1" applyNumberFormat="1" applyFont="1" applyFill="1" applyBorder="1" applyAlignment="1">
      <alignment horizontal="center"/>
    </xf>
    <xf numFmtId="164" fontId="3" fillId="3" borderId="7" xfId="5" applyNumberFormat="1" applyFont="1" applyFill="1" applyBorder="1" applyAlignment="1">
      <alignment horizontal="center"/>
    </xf>
    <xf numFmtId="0" fontId="3" fillId="4" borderId="9" xfId="6" applyFont="1" applyFill="1" applyBorder="1" applyAlignment="1">
      <alignment horizontal="center"/>
    </xf>
    <xf numFmtId="49" fontId="3" fillId="4" borderId="8" xfId="6" applyNumberFormat="1" applyFont="1" applyBorder="1">
      <alignment horizontal="center"/>
    </xf>
    <xf numFmtId="41" fontId="3" fillId="4" borderId="10" xfId="2" applyFont="1" applyFill="1" applyBorder="1" applyAlignment="1">
      <alignment horizontal="center"/>
    </xf>
    <xf numFmtId="164" fontId="3" fillId="4" borderId="11" xfId="6" applyNumberFormat="1" applyFont="1" applyFill="1" applyBorder="1" applyAlignment="1">
      <alignment horizontal="center"/>
    </xf>
    <xf numFmtId="41" fontId="6" fillId="0" borderId="0" xfId="0" applyNumberFormat="1" applyFont="1" applyFill="1"/>
    <xf numFmtId="0" fontId="6" fillId="0" borderId="0" xfId="0" applyFont="1" applyFill="1"/>
    <xf numFmtId="0" fontId="3" fillId="4" borderId="12" xfId="6" applyFont="1" applyFill="1" applyBorder="1" applyAlignment="1">
      <alignment horizontal="center"/>
    </xf>
    <xf numFmtId="49" fontId="3" fillId="4" borderId="13" xfId="6" applyNumberFormat="1" applyFont="1" applyBorder="1">
      <alignment horizontal="center"/>
    </xf>
    <xf numFmtId="41" fontId="3" fillId="4" borderId="13" xfId="2" applyFont="1" applyFill="1" applyBorder="1" applyAlignment="1">
      <alignment horizontal="center"/>
    </xf>
    <xf numFmtId="164" fontId="3" fillId="4" borderId="14" xfId="6" applyNumberFormat="1" applyFont="1" applyFill="1" applyBorder="1" applyAlignment="1">
      <alignment horizontal="center"/>
    </xf>
    <xf numFmtId="3" fontId="6" fillId="0" borderId="0" xfId="0" applyNumberFormat="1" applyFont="1"/>
    <xf numFmtId="0" fontId="6" fillId="0" borderId="0" xfId="7" applyFont="1" applyBorder="1" applyAlignment="1">
      <alignment wrapText="1"/>
    </xf>
    <xf numFmtId="164" fontId="3" fillId="3" borderId="7" xfId="1" quotePrefix="1" applyNumberFormat="1" applyFont="1" applyFill="1" applyBorder="1" applyAlignment="1">
      <alignment horizontal="center"/>
    </xf>
    <xf numFmtId="0" fontId="6" fillId="0" borderId="0" xfId="0" applyFont="1" applyFill="1" applyBorder="1"/>
    <xf numFmtId="0" fontId="7" fillId="5" borderId="16" xfId="8" applyFont="1" applyFill="1" applyBorder="1" applyAlignment="1">
      <alignment horizontal="center"/>
    </xf>
    <xf numFmtId="0" fontId="8" fillId="5" borderId="17" xfId="8" applyFont="1" applyBorder="1">
      <alignment horizontal="center"/>
    </xf>
    <xf numFmtId="41" fontId="8" fillId="5" borderId="17" xfId="2" applyFont="1" applyFill="1" applyBorder="1" applyAlignment="1">
      <alignment horizontal="center"/>
    </xf>
    <xf numFmtId="164" fontId="8" fillId="5" borderId="18" xfId="8" applyNumberFormat="1" applyFont="1" applyFill="1" applyBorder="1" applyAlignment="1">
      <alignment horizontal="center"/>
    </xf>
    <xf numFmtId="0" fontId="9" fillId="0" borderId="0" xfId="0" applyFont="1"/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</cellXfs>
  <cellStyles count="9">
    <cellStyle name="Millares" xfId="1" builtinId="3"/>
    <cellStyle name="Millares [0]" xfId="2" builtinId="6"/>
    <cellStyle name="Normal" xfId="0" builtinId="0"/>
    <cellStyle name="Normal 2 2" xfId="7"/>
    <cellStyle name="P2010-Encabezado" xfId="3"/>
    <cellStyle name="P2010-Primera Columna" xfId="4"/>
    <cellStyle name="P2010-SubTotales" xfId="6"/>
    <cellStyle name="P2010-Totales" xfId="8"/>
    <cellStyle name="P2010-Ultima Columna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ccion%20presupuestos\PRESUPUESTOS\Presupuesto%202018\trabajo%20excel\ANEXO%20III%20P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ccion%20presupuestos\PRESUPUESTOS\Presupuesto%202019\trabajo%20excel\ANEXO%20I-II-P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Ingresos-Capitulo.17-18"/>
      <sheetName val="CompI-Art. 17-18"/>
      <sheetName val="CompI-conc.17-18"/>
      <sheetName val="CompG-prog17-18"/>
      <sheetName val="CompGastos-capitulo16-17"/>
      <sheetName val="CompG-cap.art 17-18"/>
      <sheetName val="CompG-con.17-18"/>
      <sheetName val="CompG- ufg 17-18"/>
    </sheetNames>
    <sheetDataSet>
      <sheetData sheetId="0"/>
      <sheetData sheetId="1"/>
      <sheetData sheetId="2">
        <row r="5">
          <cell r="D5">
            <v>8850000</v>
          </cell>
        </row>
        <row r="43">
          <cell r="D43">
            <v>100000</v>
          </cell>
        </row>
      </sheetData>
      <sheetData sheetId="3">
        <row r="7">
          <cell r="D7">
            <v>70199963</v>
          </cell>
        </row>
      </sheetData>
      <sheetData sheetId="4">
        <row r="5">
          <cell r="D5">
            <v>70199963</v>
          </cell>
        </row>
      </sheetData>
      <sheetData sheetId="5">
        <row r="6">
          <cell r="D6">
            <v>101907</v>
          </cell>
        </row>
      </sheetData>
      <sheetData sheetId="6">
        <row r="5">
          <cell r="D5">
            <v>101907</v>
          </cell>
        </row>
        <row r="6">
          <cell r="D6">
            <v>18523532</v>
          </cell>
        </row>
        <row r="7">
          <cell r="D7">
            <v>18892518</v>
          </cell>
        </row>
        <row r="8">
          <cell r="D8">
            <v>16400591</v>
          </cell>
        </row>
        <row r="9">
          <cell r="D9">
            <v>2011533</v>
          </cell>
        </row>
        <row r="10">
          <cell r="D10">
            <v>230000</v>
          </cell>
        </row>
        <row r="11">
          <cell r="D11">
            <v>5015000</v>
          </cell>
        </row>
        <row r="12">
          <cell r="D12">
            <v>8507912</v>
          </cell>
        </row>
        <row r="13">
          <cell r="D13">
            <v>516970</v>
          </cell>
        </row>
        <row r="15">
          <cell r="D15">
            <v>6000</v>
          </cell>
        </row>
        <row r="16">
          <cell r="D16">
            <v>151000</v>
          </cell>
        </row>
        <row r="17">
          <cell r="D17">
            <v>1146600</v>
          </cell>
        </row>
        <row r="18">
          <cell r="D18">
            <v>289145</v>
          </cell>
        </row>
        <row r="19">
          <cell r="D19">
            <v>10500</v>
          </cell>
        </row>
        <row r="20">
          <cell r="D20">
            <v>5650</v>
          </cell>
        </row>
        <row r="21">
          <cell r="D21">
            <v>316050</v>
          </cell>
        </row>
        <row r="22">
          <cell r="D22">
            <v>161600</v>
          </cell>
        </row>
        <row r="23">
          <cell r="D23">
            <v>294403</v>
          </cell>
        </row>
        <row r="24">
          <cell r="D24">
            <v>2682191</v>
          </cell>
        </row>
        <row r="25">
          <cell r="D25">
            <v>383728</v>
          </cell>
        </row>
        <row r="26">
          <cell r="D26">
            <v>15305</v>
          </cell>
        </row>
        <row r="27">
          <cell r="D27">
            <v>21500</v>
          </cell>
        </row>
        <row r="28">
          <cell r="D28">
            <v>5000</v>
          </cell>
        </row>
        <row r="29">
          <cell r="D29">
            <v>3032373</v>
          </cell>
        </row>
        <row r="30">
          <cell r="D30">
            <v>2866256</v>
          </cell>
        </row>
        <row r="31">
          <cell r="D31">
            <v>128250</v>
          </cell>
        </row>
        <row r="32">
          <cell r="D32">
            <v>1525854</v>
          </cell>
        </row>
        <row r="33">
          <cell r="D33">
            <v>205435</v>
          </cell>
        </row>
        <row r="34">
          <cell r="D34">
            <v>130000</v>
          </cell>
        </row>
        <row r="35">
          <cell r="D35">
            <v>75900</v>
          </cell>
        </row>
        <row r="37">
          <cell r="D37">
            <v>38363</v>
          </cell>
        </row>
        <row r="38">
          <cell r="D38">
            <v>500</v>
          </cell>
        </row>
        <row r="39">
          <cell r="D39">
            <v>4900</v>
          </cell>
        </row>
        <row r="41">
          <cell r="D41">
            <v>3000</v>
          </cell>
        </row>
        <row r="42">
          <cell r="D42">
            <v>4992</v>
          </cell>
        </row>
        <row r="43">
          <cell r="D43">
            <v>440500</v>
          </cell>
        </row>
        <row r="44">
          <cell r="D44">
            <v>857947</v>
          </cell>
        </row>
        <row r="45">
          <cell r="D45">
            <v>315850</v>
          </cell>
        </row>
        <row r="47">
          <cell r="D47">
            <v>1092000</v>
          </cell>
        </row>
        <row r="48">
          <cell r="D48">
            <v>14000</v>
          </cell>
        </row>
        <row r="49">
          <cell r="D49">
            <v>7600</v>
          </cell>
        </row>
        <row r="50">
          <cell r="D50">
            <v>225000</v>
          </cell>
        </row>
        <row r="51">
          <cell r="D51">
            <v>600000</v>
          </cell>
        </row>
        <row r="52">
          <cell r="D52">
            <v>42140</v>
          </cell>
        </row>
        <row r="53">
          <cell r="D53">
            <v>109016</v>
          </cell>
        </row>
        <row r="54">
          <cell r="D54">
            <v>1356000</v>
          </cell>
        </row>
        <row r="55">
          <cell r="D55">
            <v>134460</v>
          </cell>
        </row>
        <row r="56">
          <cell r="D56">
            <v>500000</v>
          </cell>
        </row>
        <row r="57">
          <cell r="D57">
            <v>10811494</v>
          </cell>
        </row>
        <row r="58">
          <cell r="D58">
            <v>283534</v>
          </cell>
        </row>
        <row r="59">
          <cell r="D59">
            <v>3190181</v>
          </cell>
        </row>
        <row r="60">
          <cell r="D60">
            <v>913328</v>
          </cell>
        </row>
        <row r="61">
          <cell r="D61">
            <v>860650</v>
          </cell>
        </row>
        <row r="63">
          <cell r="D63">
            <v>434236</v>
          </cell>
        </row>
        <row r="64">
          <cell r="D64">
            <v>20600</v>
          </cell>
        </row>
        <row r="68">
          <cell r="D68">
            <v>2693358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LIBRO"/>
      <sheetName val="GASTOS LIBRO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5">
          <cell r="G5">
            <v>8600000</v>
          </cell>
        </row>
      </sheetData>
      <sheetData sheetId="1">
        <row r="4">
          <cell r="H4">
            <v>104000</v>
          </cell>
        </row>
        <row r="5">
          <cell r="G5">
            <v>104000</v>
          </cell>
        </row>
        <row r="7">
          <cell r="G7">
            <v>18709915</v>
          </cell>
        </row>
        <row r="10">
          <cell r="G10">
            <v>19286628</v>
          </cell>
        </row>
        <row r="14">
          <cell r="G14">
            <v>15980827</v>
          </cell>
        </row>
        <row r="17">
          <cell r="G17">
            <v>2201838</v>
          </cell>
        </row>
        <row r="21">
          <cell r="G21">
            <v>232000</v>
          </cell>
        </row>
        <row r="24">
          <cell r="G24">
            <v>5080170</v>
          </cell>
        </row>
        <row r="30">
          <cell r="G30">
            <v>8793670</v>
          </cell>
        </row>
        <row r="32">
          <cell r="G32">
            <v>325000</v>
          </cell>
        </row>
        <row r="39">
          <cell r="G39">
            <v>6000</v>
          </cell>
        </row>
        <row r="41">
          <cell r="G41">
            <v>151000</v>
          </cell>
        </row>
        <row r="42">
          <cell r="G42">
            <v>1131200</v>
          </cell>
        </row>
        <row r="46">
          <cell r="G46">
            <v>308075</v>
          </cell>
        </row>
        <row r="50">
          <cell r="G50">
            <v>6000</v>
          </cell>
        </row>
        <row r="51">
          <cell r="G51">
            <v>5650</v>
          </cell>
        </row>
        <row r="52">
          <cell r="G52">
            <v>315900</v>
          </cell>
        </row>
        <row r="56">
          <cell r="G56">
            <v>161600</v>
          </cell>
        </row>
        <row r="58">
          <cell r="G58">
            <v>266729</v>
          </cell>
        </row>
        <row r="62">
          <cell r="G62">
            <v>2738086</v>
          </cell>
        </row>
        <row r="74">
          <cell r="G74">
            <v>417198</v>
          </cell>
        </row>
        <row r="78">
          <cell r="G78">
            <v>12705</v>
          </cell>
        </row>
        <row r="79">
          <cell r="G79">
            <v>22200</v>
          </cell>
        </row>
        <row r="80">
          <cell r="G80">
            <v>5000</v>
          </cell>
        </row>
        <row r="81">
          <cell r="G81">
            <v>3371300</v>
          </cell>
        </row>
        <row r="107">
          <cell r="G107">
            <v>2904800</v>
          </cell>
        </row>
        <row r="119">
          <cell r="G119">
            <v>131750</v>
          </cell>
        </row>
        <row r="126">
          <cell r="G126">
            <v>1529241</v>
          </cell>
        </row>
        <row r="128">
          <cell r="G128">
            <v>179230</v>
          </cell>
        </row>
        <row r="135">
          <cell r="G135">
            <v>135000</v>
          </cell>
        </row>
        <row r="139">
          <cell r="G139">
            <v>73680</v>
          </cell>
        </row>
        <row r="144">
          <cell r="G144">
            <v>34189</v>
          </cell>
        </row>
        <row r="148">
          <cell r="G148">
            <v>500</v>
          </cell>
        </row>
        <row r="150">
          <cell r="G150">
            <v>4900</v>
          </cell>
        </row>
        <row r="156">
          <cell r="G156">
            <v>3000</v>
          </cell>
        </row>
        <row r="158">
          <cell r="G158">
            <v>4992</v>
          </cell>
        </row>
        <row r="162">
          <cell r="G162">
            <v>483000</v>
          </cell>
        </row>
        <row r="165">
          <cell r="G165">
            <v>671407</v>
          </cell>
        </row>
        <row r="172">
          <cell r="G172">
            <v>165850</v>
          </cell>
        </row>
        <row r="184">
          <cell r="G184">
            <v>1092000</v>
          </cell>
        </row>
        <row r="185">
          <cell r="G185">
            <v>40000</v>
          </cell>
        </row>
        <row r="186">
          <cell r="G186">
            <v>3000</v>
          </cell>
        </row>
        <row r="187">
          <cell r="G187">
            <v>225000</v>
          </cell>
        </row>
        <row r="188">
          <cell r="G188">
            <v>1338534</v>
          </cell>
        </row>
        <row r="189">
          <cell r="G189">
            <v>44579</v>
          </cell>
        </row>
        <row r="190">
          <cell r="G190">
            <v>158400</v>
          </cell>
        </row>
        <row r="191">
          <cell r="G191">
            <v>1416800</v>
          </cell>
        </row>
        <row r="192">
          <cell r="G192">
            <v>559060</v>
          </cell>
        </row>
        <row r="194">
          <cell r="G194">
            <v>800000</v>
          </cell>
        </row>
        <row r="196">
          <cell r="G196">
            <v>3900000</v>
          </cell>
        </row>
        <row r="197">
          <cell r="G197">
            <v>284629</v>
          </cell>
        </row>
        <row r="207">
          <cell r="G207">
            <v>4988499</v>
          </cell>
        </row>
        <row r="242">
          <cell r="G242">
            <v>1576590</v>
          </cell>
        </row>
        <row r="243">
          <cell r="G243">
            <v>2345759</v>
          </cell>
        </row>
        <row r="244">
          <cell r="G244">
            <v>2850000</v>
          </cell>
        </row>
        <row r="247">
          <cell r="G247">
            <v>247521</v>
          </cell>
        </row>
        <row r="248">
          <cell r="G248">
            <v>608055</v>
          </cell>
        </row>
        <row r="249">
          <cell r="G249">
            <v>1248650</v>
          </cell>
        </row>
        <row r="254">
          <cell r="G254">
            <v>323204</v>
          </cell>
        </row>
        <row r="255">
          <cell r="G255">
            <v>20600</v>
          </cell>
        </row>
        <row r="262">
          <cell r="G262">
            <v>100000</v>
          </cell>
        </row>
        <row r="267">
          <cell r="G267">
            <v>2641101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1"/>
  <sheetViews>
    <sheetView tabSelected="1" view="pageBreakPreview" zoomScale="80" zoomScaleNormal="75" zoomScaleSheetLayoutView="80" zoomScalePageLayoutView="75" workbookViewId="0">
      <selection activeCell="I68" sqref="I68"/>
    </sheetView>
  </sheetViews>
  <sheetFormatPr baseColWidth="10" defaultColWidth="10.85546875" defaultRowHeight="15" x14ac:dyDescent="0.25"/>
  <cols>
    <col min="1" max="1" width="7.7109375" style="34" customWidth="1"/>
    <col min="2" max="2" width="49.140625" style="2" customWidth="1"/>
    <col min="3" max="3" width="18.85546875" style="2" customWidth="1"/>
    <col min="4" max="4" width="19.85546875" style="2" customWidth="1"/>
    <col min="5" max="5" width="12.7109375" style="2" bestFit="1" customWidth="1"/>
    <col min="6" max="16384" width="10.85546875" style="2"/>
  </cols>
  <sheetData>
    <row r="2" spans="1:5" ht="18.75" x14ac:dyDescent="0.3">
      <c r="A2" s="1" t="s">
        <v>0</v>
      </c>
    </row>
    <row r="4" spans="1:5" ht="30" customHeight="1" x14ac:dyDescent="0.25">
      <c r="A4" s="3" t="s">
        <v>1</v>
      </c>
      <c r="B4" s="4" t="s">
        <v>2</v>
      </c>
      <c r="C4" s="4">
        <v>2018</v>
      </c>
      <c r="D4" s="4">
        <v>2019</v>
      </c>
      <c r="E4" s="5" t="s">
        <v>3</v>
      </c>
    </row>
    <row r="5" spans="1:5" ht="20.100000000000001" customHeight="1" x14ac:dyDescent="0.25">
      <c r="A5" s="6">
        <v>110</v>
      </c>
      <c r="B5" s="7" t="s">
        <v>4</v>
      </c>
      <c r="C5" s="8">
        <f>+'[1]CompG-con.17-18'!D5</f>
        <v>101907</v>
      </c>
      <c r="D5" s="9">
        <f>+'[2]GASTOS LIBRO'!$G$5</f>
        <v>104000</v>
      </c>
      <c r="E5" s="10">
        <f t="shared" ref="E5:E74" si="0">+(D5-C5)/C5*100</f>
        <v>2.0538333971169793</v>
      </c>
    </row>
    <row r="6" spans="1:5" ht="20.100000000000001" customHeight="1" x14ac:dyDescent="0.25">
      <c r="A6" s="6">
        <v>120</v>
      </c>
      <c r="B6" s="7" t="s">
        <v>5</v>
      </c>
      <c r="C6" s="8">
        <f>+'[1]CompG-con.17-18'!D6</f>
        <v>18523532</v>
      </c>
      <c r="D6" s="9">
        <f>+'[2]GASTOS LIBRO'!$G$7</f>
        <v>18709915</v>
      </c>
      <c r="E6" s="10">
        <f t="shared" si="0"/>
        <v>1.0061957946249127</v>
      </c>
    </row>
    <row r="7" spans="1:5" ht="20.100000000000001" customHeight="1" x14ac:dyDescent="0.25">
      <c r="A7" s="6">
        <v>121</v>
      </c>
      <c r="B7" s="7" t="s">
        <v>6</v>
      </c>
      <c r="C7" s="8">
        <f>+'[1]CompG-con.17-18'!D7</f>
        <v>18892518</v>
      </c>
      <c r="D7" s="9">
        <f>+'[2]GASTOS LIBRO'!$G$10</f>
        <v>19286628</v>
      </c>
      <c r="E7" s="10">
        <f t="shared" si="0"/>
        <v>2.0860639116501041</v>
      </c>
    </row>
    <row r="8" spans="1:5" ht="20.100000000000001" customHeight="1" x14ac:dyDescent="0.25">
      <c r="A8" s="6">
        <v>130</v>
      </c>
      <c r="B8" s="7" t="s">
        <v>7</v>
      </c>
      <c r="C8" s="8">
        <f>+'[1]CompG-con.17-18'!D8</f>
        <v>16400591</v>
      </c>
      <c r="D8" s="9">
        <f>+'[2]GASTOS LIBRO'!$G$14</f>
        <v>15980827</v>
      </c>
      <c r="E8" s="10">
        <f t="shared" si="0"/>
        <v>-2.5594443517309831</v>
      </c>
    </row>
    <row r="9" spans="1:5" ht="20.100000000000001" customHeight="1" x14ac:dyDescent="0.25">
      <c r="A9" s="6">
        <v>131</v>
      </c>
      <c r="B9" s="7" t="s">
        <v>8</v>
      </c>
      <c r="C9" s="8">
        <f>+'[1]CompG-con.17-18'!D9</f>
        <v>2011533</v>
      </c>
      <c r="D9" s="9">
        <f>+'[2]GASTOS LIBRO'!$G$17</f>
        <v>2201838</v>
      </c>
      <c r="E9" s="11">
        <f t="shared" si="0"/>
        <v>9.4606949028427572</v>
      </c>
    </row>
    <row r="10" spans="1:5" ht="20.100000000000001" customHeight="1" x14ac:dyDescent="0.25">
      <c r="A10" s="6">
        <v>132</v>
      </c>
      <c r="B10" s="7" t="s">
        <v>9</v>
      </c>
      <c r="C10" s="8">
        <f>+'[1]CompG-con.17-18'!D10</f>
        <v>230000</v>
      </c>
      <c r="D10" s="9">
        <f>+'[2]GASTOS LIBRO'!$G$21</f>
        <v>232000</v>
      </c>
      <c r="E10" s="10">
        <f t="shared" si="0"/>
        <v>0.86956521739130432</v>
      </c>
    </row>
    <row r="11" spans="1:5" ht="20.100000000000001" customHeight="1" x14ac:dyDescent="0.25">
      <c r="A11" s="6">
        <v>150</v>
      </c>
      <c r="B11" s="7" t="s">
        <v>10</v>
      </c>
      <c r="C11" s="8">
        <f>+'[1]CompG-con.17-18'!D11</f>
        <v>5015000</v>
      </c>
      <c r="D11" s="9">
        <f>+'[2]GASTOS LIBRO'!$G$24</f>
        <v>5080170</v>
      </c>
      <c r="E11" s="10">
        <f t="shared" si="0"/>
        <v>1.2995014955134596</v>
      </c>
    </row>
    <row r="12" spans="1:5" ht="20.100000000000001" customHeight="1" x14ac:dyDescent="0.25">
      <c r="A12" s="6">
        <v>160</v>
      </c>
      <c r="B12" s="7" t="s">
        <v>11</v>
      </c>
      <c r="C12" s="8">
        <f>+'[1]CompG-con.17-18'!D12</f>
        <v>8507912</v>
      </c>
      <c r="D12" s="9">
        <f>+'[2]GASTOS LIBRO'!$G$30</f>
        <v>8793670</v>
      </c>
      <c r="E12" s="10">
        <f t="shared" si="0"/>
        <v>3.3587324363486597</v>
      </c>
    </row>
    <row r="13" spans="1:5" ht="20.100000000000001" customHeight="1" x14ac:dyDescent="0.25">
      <c r="A13" s="6">
        <v>162</v>
      </c>
      <c r="B13" s="7" t="s">
        <v>12</v>
      </c>
      <c r="C13" s="8">
        <f>+'[1]CompG-con.17-18'!D13</f>
        <v>516970</v>
      </c>
      <c r="D13" s="9">
        <f>+'[2]GASTOS LIBRO'!$G$32</f>
        <v>325000</v>
      </c>
      <c r="E13" s="10">
        <f t="shared" si="0"/>
        <v>-37.133682805578658</v>
      </c>
    </row>
    <row r="14" spans="1:5" ht="20.100000000000001" customHeight="1" thickBot="1" x14ac:dyDescent="0.3">
      <c r="A14" s="12"/>
      <c r="B14" s="13" t="s">
        <v>13</v>
      </c>
      <c r="C14" s="14">
        <f>SUM(C5:C13)</f>
        <v>70199963</v>
      </c>
      <c r="D14" s="14">
        <f>SUM(D5:D13)</f>
        <v>70714048</v>
      </c>
      <c r="E14" s="15">
        <f t="shared" si="0"/>
        <v>0.73231520079291212</v>
      </c>
    </row>
    <row r="15" spans="1:5" ht="20.100000000000001" customHeight="1" x14ac:dyDescent="0.25">
      <c r="A15" s="6">
        <v>202</v>
      </c>
      <c r="B15" s="7" t="s">
        <v>14</v>
      </c>
      <c r="C15" s="8">
        <f>+'[1]CompG-con.17-18'!D15</f>
        <v>6000</v>
      </c>
      <c r="D15" s="9">
        <f>+'[2]GASTOS LIBRO'!$G$39</f>
        <v>6000</v>
      </c>
      <c r="E15" s="10">
        <f t="shared" si="0"/>
        <v>0</v>
      </c>
    </row>
    <row r="16" spans="1:5" ht="20.100000000000001" customHeight="1" x14ac:dyDescent="0.25">
      <c r="A16" s="6">
        <v>211</v>
      </c>
      <c r="B16" s="7" t="s">
        <v>15</v>
      </c>
      <c r="C16" s="8">
        <f>+'[1]CompG-con.17-18'!D16</f>
        <v>151000</v>
      </c>
      <c r="D16" s="9">
        <f>+'[2]GASTOS LIBRO'!$G$41</f>
        <v>151000</v>
      </c>
      <c r="E16" s="10">
        <f t="shared" si="0"/>
        <v>0</v>
      </c>
    </row>
    <row r="17" spans="1:5" ht="20.100000000000001" customHeight="1" x14ac:dyDescent="0.25">
      <c r="A17" s="6">
        <v>212</v>
      </c>
      <c r="B17" s="7" t="s">
        <v>16</v>
      </c>
      <c r="C17" s="8">
        <f>+'[1]CompG-con.17-18'!D17</f>
        <v>1146600</v>
      </c>
      <c r="D17" s="9">
        <f>+'[2]GASTOS LIBRO'!$G$42</f>
        <v>1131200</v>
      </c>
      <c r="E17" s="10">
        <f t="shared" si="0"/>
        <v>-1.3431013431013432</v>
      </c>
    </row>
    <row r="18" spans="1:5" ht="20.100000000000001" customHeight="1" x14ac:dyDescent="0.25">
      <c r="A18" s="6">
        <v>213</v>
      </c>
      <c r="B18" s="7" t="s">
        <v>17</v>
      </c>
      <c r="C18" s="8">
        <f>+'[1]CompG-con.17-18'!D18</f>
        <v>289145</v>
      </c>
      <c r="D18" s="9">
        <f>+'[2]GASTOS LIBRO'!$G$46</f>
        <v>308075</v>
      </c>
      <c r="E18" s="10">
        <f t="shared" si="0"/>
        <v>6.5468882394646277</v>
      </c>
    </row>
    <row r="19" spans="1:5" ht="20.100000000000001" customHeight="1" x14ac:dyDescent="0.25">
      <c r="A19" s="6">
        <v>214</v>
      </c>
      <c r="B19" s="7" t="s">
        <v>18</v>
      </c>
      <c r="C19" s="8">
        <f>+'[1]CompG-con.17-18'!D19</f>
        <v>10500</v>
      </c>
      <c r="D19" s="9">
        <f>+'[2]GASTOS LIBRO'!$G$50</f>
        <v>6000</v>
      </c>
      <c r="E19" s="10">
        <f t="shared" si="0"/>
        <v>-42.857142857142854</v>
      </c>
    </row>
    <row r="20" spans="1:5" ht="20.100000000000001" customHeight="1" x14ac:dyDescent="0.25">
      <c r="A20" s="6">
        <v>215</v>
      </c>
      <c r="B20" s="7" t="s">
        <v>19</v>
      </c>
      <c r="C20" s="8">
        <f>+'[1]CompG-con.17-18'!D20</f>
        <v>5650</v>
      </c>
      <c r="D20" s="9">
        <f>+'[2]GASTOS LIBRO'!$G$51</f>
        <v>5650</v>
      </c>
      <c r="E20" s="10">
        <f t="shared" si="0"/>
        <v>0</v>
      </c>
    </row>
    <row r="21" spans="1:5" ht="20.100000000000001" customHeight="1" x14ac:dyDescent="0.25">
      <c r="A21" s="6">
        <v>216</v>
      </c>
      <c r="B21" s="7" t="s">
        <v>20</v>
      </c>
      <c r="C21" s="8">
        <f>+'[1]CompG-con.17-18'!D21</f>
        <v>316050</v>
      </c>
      <c r="D21" s="9">
        <f>+'[2]GASTOS LIBRO'!$G$52</f>
        <v>315900</v>
      </c>
      <c r="E21" s="10">
        <f t="shared" si="0"/>
        <v>-4.7460844803037493E-2</v>
      </c>
    </row>
    <row r="22" spans="1:5" ht="20.100000000000001" customHeight="1" x14ac:dyDescent="0.25">
      <c r="A22" s="6">
        <v>217</v>
      </c>
      <c r="B22" s="7" t="s">
        <v>21</v>
      </c>
      <c r="C22" s="8">
        <f>+'[1]CompG-con.17-18'!D22</f>
        <v>161600</v>
      </c>
      <c r="D22" s="9">
        <f>+'[2]GASTOS LIBRO'!$G$56</f>
        <v>161600</v>
      </c>
      <c r="E22" s="10">
        <f t="shared" si="0"/>
        <v>0</v>
      </c>
    </row>
    <row r="23" spans="1:5" ht="20.100000000000001" customHeight="1" x14ac:dyDescent="0.25">
      <c r="A23" s="6">
        <v>220</v>
      </c>
      <c r="B23" s="7" t="s">
        <v>22</v>
      </c>
      <c r="C23" s="8">
        <f>+'[1]CompG-con.17-18'!D23</f>
        <v>294403</v>
      </c>
      <c r="D23" s="9">
        <f>+'[2]GASTOS LIBRO'!$G$58</f>
        <v>266729</v>
      </c>
      <c r="E23" s="10">
        <f t="shared" si="0"/>
        <v>-9.4000400811133034</v>
      </c>
    </row>
    <row r="24" spans="1:5" ht="20.100000000000001" customHeight="1" x14ac:dyDescent="0.25">
      <c r="A24" s="6">
        <v>221</v>
      </c>
      <c r="B24" s="7" t="s">
        <v>23</v>
      </c>
      <c r="C24" s="8">
        <f>+'[1]CompG-con.17-18'!D24</f>
        <v>2682191</v>
      </c>
      <c r="D24" s="9">
        <f>+'[2]GASTOS LIBRO'!$G$62</f>
        <v>2738086</v>
      </c>
      <c r="E24" s="10">
        <f t="shared" si="0"/>
        <v>2.0839306373036073</v>
      </c>
    </row>
    <row r="25" spans="1:5" ht="20.100000000000001" customHeight="1" x14ac:dyDescent="0.25">
      <c r="A25" s="6">
        <v>222</v>
      </c>
      <c r="B25" s="7" t="s">
        <v>24</v>
      </c>
      <c r="C25" s="8">
        <f>+'[1]CompG-con.17-18'!D25</f>
        <v>383728</v>
      </c>
      <c r="D25" s="9">
        <f>+'[2]GASTOS LIBRO'!$G$74</f>
        <v>417198</v>
      </c>
      <c r="E25" s="10">
        <f t="shared" si="0"/>
        <v>8.7223241462702745</v>
      </c>
    </row>
    <row r="26" spans="1:5" s="17" customFormat="1" ht="20.100000000000001" customHeight="1" x14ac:dyDescent="0.25">
      <c r="A26" s="6">
        <v>223</v>
      </c>
      <c r="B26" s="7" t="s">
        <v>25</v>
      </c>
      <c r="C26" s="8">
        <f>+'[1]CompG-con.17-18'!D26</f>
        <v>15305</v>
      </c>
      <c r="D26" s="16">
        <f>+'[2]GASTOS LIBRO'!$G$78</f>
        <v>12705</v>
      </c>
      <c r="E26" s="10">
        <f t="shared" si="0"/>
        <v>-16.987912446912773</v>
      </c>
    </row>
    <row r="27" spans="1:5" ht="20.100000000000001" customHeight="1" x14ac:dyDescent="0.25">
      <c r="A27" s="6">
        <v>224</v>
      </c>
      <c r="B27" s="7" t="s">
        <v>26</v>
      </c>
      <c r="C27" s="8">
        <f>+'[1]CompG-con.17-18'!D27</f>
        <v>21500</v>
      </c>
      <c r="D27" s="9">
        <f>+'[2]GASTOS LIBRO'!$G$79</f>
        <v>22200</v>
      </c>
      <c r="E27" s="10">
        <f t="shared" si="0"/>
        <v>3.2558139534883721</v>
      </c>
    </row>
    <row r="28" spans="1:5" s="17" customFormat="1" ht="20.100000000000001" customHeight="1" x14ac:dyDescent="0.25">
      <c r="A28" s="6">
        <v>225</v>
      </c>
      <c r="B28" s="7" t="s">
        <v>27</v>
      </c>
      <c r="C28" s="8">
        <f>+'[1]CompG-con.17-18'!D28</f>
        <v>5000</v>
      </c>
      <c r="D28" s="16">
        <f>+'[2]GASTOS LIBRO'!$G$80</f>
        <v>5000</v>
      </c>
      <c r="E28" s="10">
        <f t="shared" si="0"/>
        <v>0</v>
      </c>
    </row>
    <row r="29" spans="1:5" ht="20.100000000000001" customHeight="1" x14ac:dyDescent="0.25">
      <c r="A29" s="6">
        <v>226</v>
      </c>
      <c r="B29" s="7" t="s">
        <v>28</v>
      </c>
      <c r="C29" s="8">
        <f>+'[1]CompG-con.17-18'!D29</f>
        <v>3032373</v>
      </c>
      <c r="D29" s="9">
        <f>+'[2]GASTOS LIBRO'!$G$81</f>
        <v>3371300</v>
      </c>
      <c r="E29" s="10">
        <f t="shared" si="0"/>
        <v>11.176956133035084</v>
      </c>
    </row>
    <row r="30" spans="1:5" s="17" customFormat="1" ht="20.100000000000001" customHeight="1" x14ac:dyDescent="0.25">
      <c r="A30" s="6">
        <v>227</v>
      </c>
      <c r="B30" s="7" t="s">
        <v>29</v>
      </c>
      <c r="C30" s="8">
        <f>+'[1]CompG-con.17-18'!D30</f>
        <v>2866256</v>
      </c>
      <c r="D30" s="16">
        <f>+'[2]GASTOS LIBRO'!$G$107</f>
        <v>2904800</v>
      </c>
      <c r="E30" s="10">
        <f t="shared" si="0"/>
        <v>1.3447507829028531</v>
      </c>
    </row>
    <row r="31" spans="1:5" ht="20.100000000000001" customHeight="1" x14ac:dyDescent="0.25">
      <c r="A31" s="6">
        <v>228</v>
      </c>
      <c r="B31" s="7" t="s">
        <v>30</v>
      </c>
      <c r="C31" s="8">
        <f>+'[1]CompG-con.17-18'!D31</f>
        <v>128250</v>
      </c>
      <c r="D31" s="9">
        <f>+'[2]GASTOS LIBRO'!$G$119</f>
        <v>131750</v>
      </c>
      <c r="E31" s="10">
        <f t="shared" si="0"/>
        <v>2.7290448343079921</v>
      </c>
    </row>
    <row r="32" spans="1:5" s="17" customFormat="1" ht="20.100000000000001" customHeight="1" x14ac:dyDescent="0.25">
      <c r="A32" s="6">
        <v>229</v>
      </c>
      <c r="B32" s="7" t="s">
        <v>31</v>
      </c>
      <c r="C32" s="8">
        <f>+'[1]CompG-con.17-18'!D32</f>
        <v>1525854</v>
      </c>
      <c r="D32" s="16">
        <f>+'[2]GASTOS LIBRO'!$G$126</f>
        <v>1529241</v>
      </c>
      <c r="E32" s="10">
        <f t="shared" si="0"/>
        <v>0.22197405518483421</v>
      </c>
    </row>
    <row r="33" spans="1:7" ht="20.100000000000001" customHeight="1" x14ac:dyDescent="0.25">
      <c r="A33" s="6">
        <v>230</v>
      </c>
      <c r="B33" s="7" t="s">
        <v>32</v>
      </c>
      <c r="C33" s="8">
        <f>+'[1]CompG-con.17-18'!D33</f>
        <v>205435</v>
      </c>
      <c r="D33" s="9">
        <f>+'[2]GASTOS LIBRO'!$G$128</f>
        <v>179230</v>
      </c>
      <c r="E33" s="10">
        <f t="shared" si="0"/>
        <v>-12.755859517608975</v>
      </c>
    </row>
    <row r="34" spans="1:7" ht="20.100000000000001" customHeight="1" x14ac:dyDescent="0.25">
      <c r="A34" s="6">
        <v>233</v>
      </c>
      <c r="B34" s="7" t="s">
        <v>33</v>
      </c>
      <c r="C34" s="8">
        <f>+'[1]CompG-con.17-18'!D34</f>
        <v>130000</v>
      </c>
      <c r="D34" s="9">
        <f>+'[2]GASTOS LIBRO'!$G$135</f>
        <v>135000</v>
      </c>
      <c r="E34" s="10">
        <f t="shared" si="0"/>
        <v>3.8461538461538463</v>
      </c>
    </row>
    <row r="35" spans="1:7" ht="20.100000000000001" customHeight="1" x14ac:dyDescent="0.25">
      <c r="A35" s="6">
        <v>240</v>
      </c>
      <c r="B35" s="7" t="s">
        <v>34</v>
      </c>
      <c r="C35" s="8">
        <f>+'[1]CompG-con.17-18'!D35</f>
        <v>75900</v>
      </c>
      <c r="D35" s="9">
        <f>+'[2]GASTOS LIBRO'!$G$139</f>
        <v>73680</v>
      </c>
      <c r="E35" s="10">
        <f t="shared" si="0"/>
        <v>-2.924901185770751</v>
      </c>
    </row>
    <row r="36" spans="1:7" ht="20.100000000000001" customHeight="1" thickBot="1" x14ac:dyDescent="0.3">
      <c r="A36" s="12"/>
      <c r="B36" s="13" t="s">
        <v>35</v>
      </c>
      <c r="C36" s="14">
        <f>SUM(C15:C35)</f>
        <v>13452740</v>
      </c>
      <c r="D36" s="14">
        <f>SUM(D15:D35)</f>
        <v>13872344</v>
      </c>
      <c r="E36" s="15">
        <f t="shared" si="0"/>
        <v>3.1190969274660776</v>
      </c>
    </row>
    <row r="37" spans="1:7" s="17" customFormat="1" ht="20.100000000000001" customHeight="1" x14ac:dyDescent="0.25">
      <c r="A37" s="6">
        <v>310</v>
      </c>
      <c r="B37" s="7" t="s">
        <v>36</v>
      </c>
      <c r="C37" s="8">
        <f>+'[1]CompG-con.17-18'!D37</f>
        <v>38363</v>
      </c>
      <c r="D37" s="16">
        <f>+'[2]GASTOS LIBRO'!$G$144</f>
        <v>34189</v>
      </c>
      <c r="E37" s="10">
        <f t="shared" si="0"/>
        <v>-10.880275265229518</v>
      </c>
    </row>
    <row r="38" spans="1:7" s="17" customFormat="1" ht="20.100000000000001" customHeight="1" x14ac:dyDescent="0.25">
      <c r="A38" s="6">
        <v>341</v>
      </c>
      <c r="B38" s="7" t="s">
        <v>37</v>
      </c>
      <c r="C38" s="8">
        <f>+'[1]CompG-con.17-18'!D38</f>
        <v>500</v>
      </c>
      <c r="D38" s="16">
        <f>+'[2]GASTOS LIBRO'!$G$148</f>
        <v>500</v>
      </c>
      <c r="E38" s="10">
        <f t="shared" si="0"/>
        <v>0</v>
      </c>
    </row>
    <row r="39" spans="1:7" s="17" customFormat="1" ht="20.100000000000001" customHeight="1" x14ac:dyDescent="0.25">
      <c r="A39" s="6">
        <v>352</v>
      </c>
      <c r="B39" s="7" t="s">
        <v>38</v>
      </c>
      <c r="C39" s="8">
        <f>+'[1]CompG-con.17-18'!D39</f>
        <v>4900</v>
      </c>
      <c r="D39" s="16">
        <f>+'[2]GASTOS LIBRO'!$G$150</f>
        <v>4900</v>
      </c>
      <c r="E39" s="10">
        <f t="shared" si="0"/>
        <v>0</v>
      </c>
    </row>
    <row r="40" spans="1:7" s="17" customFormat="1" ht="20.100000000000001" customHeight="1" thickBot="1" x14ac:dyDescent="0.3">
      <c r="A40" s="12"/>
      <c r="B40" s="13" t="s">
        <v>39</v>
      </c>
      <c r="C40" s="14">
        <f>SUM(C37:C39)</f>
        <v>43763</v>
      </c>
      <c r="D40" s="14">
        <f>SUM(D37:D39)</f>
        <v>39589</v>
      </c>
      <c r="E40" s="15">
        <f t="shared" si="0"/>
        <v>-9.5377373580421825</v>
      </c>
    </row>
    <row r="41" spans="1:7" s="17" customFormat="1" ht="20.100000000000001" customHeight="1" x14ac:dyDescent="0.25">
      <c r="A41" s="6">
        <v>481</v>
      </c>
      <c r="B41" s="7" t="s">
        <v>40</v>
      </c>
      <c r="C41" s="8">
        <f>+'[1]CompG-con.17-18'!D41</f>
        <v>3000</v>
      </c>
      <c r="D41" s="16">
        <f>+'[2]GASTOS LIBRO'!$G$156</f>
        <v>3000</v>
      </c>
      <c r="E41" s="10">
        <f t="shared" si="0"/>
        <v>0</v>
      </c>
    </row>
    <row r="42" spans="1:7" s="17" customFormat="1" ht="20.100000000000001" customHeight="1" x14ac:dyDescent="0.25">
      <c r="A42" s="6">
        <v>484</v>
      </c>
      <c r="B42" s="7" t="s">
        <v>41</v>
      </c>
      <c r="C42" s="8">
        <f>+'[1]CompG-con.17-18'!D42</f>
        <v>4992</v>
      </c>
      <c r="D42" s="16">
        <f>+'[2]GASTOS LIBRO'!$G$158</f>
        <v>4992</v>
      </c>
      <c r="E42" s="10">
        <f t="shared" si="0"/>
        <v>0</v>
      </c>
    </row>
    <row r="43" spans="1:7" s="17" customFormat="1" ht="20.100000000000001" customHeight="1" x14ac:dyDescent="0.25">
      <c r="A43" s="6">
        <v>487</v>
      </c>
      <c r="B43" s="7" t="s">
        <v>42</v>
      </c>
      <c r="C43" s="8">
        <f>+'[1]CompG-con.17-18'!D43</f>
        <v>440500</v>
      </c>
      <c r="D43" s="16">
        <f>+'[2]GASTOS LIBRO'!$G$162</f>
        <v>483000</v>
      </c>
      <c r="E43" s="10">
        <f t="shared" si="0"/>
        <v>9.6481271282633365</v>
      </c>
    </row>
    <row r="44" spans="1:7" ht="20.100000000000001" customHeight="1" x14ac:dyDescent="0.25">
      <c r="A44" s="6">
        <v>488</v>
      </c>
      <c r="B44" s="7" t="s">
        <v>43</v>
      </c>
      <c r="C44" s="8">
        <f>+'[1]CompG-con.17-18'!D44</f>
        <v>857947</v>
      </c>
      <c r="D44" s="9">
        <f>+'[2]GASTOS LIBRO'!$G$165</f>
        <v>671407</v>
      </c>
      <c r="E44" s="10">
        <f t="shared" si="0"/>
        <v>-21.742601815729877</v>
      </c>
    </row>
    <row r="45" spans="1:7" s="17" customFormat="1" ht="20.100000000000001" customHeight="1" x14ac:dyDescent="0.25">
      <c r="A45" s="6">
        <v>489</v>
      </c>
      <c r="B45" s="7" t="s">
        <v>44</v>
      </c>
      <c r="C45" s="8">
        <f>+'[1]CompG-con.17-18'!D45</f>
        <v>315850</v>
      </c>
      <c r="D45" s="16">
        <f>+'[2]GASTOS LIBRO'!$G$172</f>
        <v>165850</v>
      </c>
      <c r="E45" s="10">
        <f t="shared" si="0"/>
        <v>-47.490897577964226</v>
      </c>
    </row>
    <row r="46" spans="1:7" ht="20.100000000000001" customHeight="1" x14ac:dyDescent="0.25">
      <c r="A46" s="18"/>
      <c r="B46" s="19" t="s">
        <v>45</v>
      </c>
      <c r="C46" s="20">
        <f>SUM(C41:C45)</f>
        <v>1622289</v>
      </c>
      <c r="D46" s="20">
        <f>SUM(D41:D45)</f>
        <v>1328249</v>
      </c>
      <c r="E46" s="21">
        <f t="shared" si="0"/>
        <v>-18.12500731990416</v>
      </c>
      <c r="G46" s="22"/>
    </row>
    <row r="47" spans="1:7" ht="20.100000000000001" customHeight="1" x14ac:dyDescent="0.25">
      <c r="A47" s="6">
        <v>620</v>
      </c>
      <c r="B47" s="7" t="s">
        <v>46</v>
      </c>
      <c r="C47" s="8">
        <f>+'[1]CompG-con.17-18'!D47</f>
        <v>1092000</v>
      </c>
      <c r="D47" s="9">
        <f>+'[2]GASTOS LIBRO'!G184</f>
        <v>1092000</v>
      </c>
      <c r="E47" s="10">
        <f t="shared" si="0"/>
        <v>0</v>
      </c>
      <c r="G47" s="22"/>
    </row>
    <row r="48" spans="1:7" s="17" customFormat="1" ht="20.100000000000001" customHeight="1" x14ac:dyDescent="0.25">
      <c r="A48" s="6">
        <v>621</v>
      </c>
      <c r="B48" s="23" t="s">
        <v>47</v>
      </c>
      <c r="C48" s="8">
        <f>+'[1]CompG-con.17-18'!D48</f>
        <v>14000</v>
      </c>
      <c r="D48" s="9">
        <f>+'[2]GASTOS LIBRO'!G185</f>
        <v>40000</v>
      </c>
      <c r="E48" s="10">
        <f t="shared" si="0"/>
        <v>185.71428571428572</v>
      </c>
    </row>
    <row r="49" spans="1:5" ht="20.100000000000001" customHeight="1" x14ac:dyDescent="0.25">
      <c r="A49" s="6">
        <v>622</v>
      </c>
      <c r="B49" s="7" t="s">
        <v>48</v>
      </c>
      <c r="C49" s="8">
        <f>+'[1]CompG-con.17-18'!D49</f>
        <v>7600</v>
      </c>
      <c r="D49" s="9">
        <f>+'[2]GASTOS LIBRO'!G186</f>
        <v>3000</v>
      </c>
      <c r="E49" s="10">
        <f t="shared" si="0"/>
        <v>-60.526315789473685</v>
      </c>
    </row>
    <row r="50" spans="1:5" s="17" customFormat="1" ht="20.100000000000001" customHeight="1" x14ac:dyDescent="0.25">
      <c r="A50" s="6">
        <v>623</v>
      </c>
      <c r="B50" s="7" t="s">
        <v>49</v>
      </c>
      <c r="C50" s="8">
        <f>+'[1]CompG-con.17-18'!D50</f>
        <v>225000</v>
      </c>
      <c r="D50" s="9">
        <f>+'[2]GASTOS LIBRO'!G187</f>
        <v>225000</v>
      </c>
      <c r="E50" s="10">
        <f t="shared" si="0"/>
        <v>0</v>
      </c>
    </row>
    <row r="51" spans="1:5" ht="20.100000000000001" customHeight="1" x14ac:dyDescent="0.25">
      <c r="A51" s="6">
        <v>624</v>
      </c>
      <c r="B51" s="7" t="s">
        <v>50</v>
      </c>
      <c r="C51" s="8">
        <f>+'[1]CompG-con.17-18'!D51</f>
        <v>600000</v>
      </c>
      <c r="D51" s="9">
        <f>+'[2]GASTOS LIBRO'!G188</f>
        <v>1338534</v>
      </c>
      <c r="E51" s="10">
        <f t="shared" si="0"/>
        <v>123.089</v>
      </c>
    </row>
    <row r="52" spans="1:5" s="17" customFormat="1" ht="20.100000000000001" customHeight="1" x14ac:dyDescent="0.25">
      <c r="A52" s="6">
        <v>625</v>
      </c>
      <c r="B52" s="7" t="s">
        <v>51</v>
      </c>
      <c r="C52" s="8">
        <f>+'[1]CompG-con.17-18'!D52</f>
        <v>42140</v>
      </c>
      <c r="D52" s="9">
        <f>+'[2]GASTOS LIBRO'!G189</f>
        <v>44579</v>
      </c>
      <c r="E52" s="10">
        <f t="shared" si="0"/>
        <v>5.7878500237304227</v>
      </c>
    </row>
    <row r="53" spans="1:5" ht="20.100000000000001" customHeight="1" x14ac:dyDescent="0.25">
      <c r="A53" s="6">
        <v>626</v>
      </c>
      <c r="B53" s="7" t="s">
        <v>52</v>
      </c>
      <c r="C53" s="8">
        <f>+'[1]CompG-con.17-18'!D53</f>
        <v>109016</v>
      </c>
      <c r="D53" s="9">
        <f>+'[2]GASTOS LIBRO'!G190</f>
        <v>158400</v>
      </c>
      <c r="E53" s="10">
        <f t="shared" si="0"/>
        <v>45.299772510457181</v>
      </c>
    </row>
    <row r="54" spans="1:5" s="17" customFormat="1" ht="20.100000000000001" customHeight="1" x14ac:dyDescent="0.25">
      <c r="A54" s="6">
        <v>628</v>
      </c>
      <c r="B54" s="7" t="s">
        <v>53</v>
      </c>
      <c r="C54" s="8">
        <f>+'[1]CompG-con.17-18'!D54</f>
        <v>1356000</v>
      </c>
      <c r="D54" s="9">
        <f>+'[2]GASTOS LIBRO'!G191</f>
        <v>1416800</v>
      </c>
      <c r="E54" s="10">
        <f t="shared" si="0"/>
        <v>4.4837758112094397</v>
      </c>
    </row>
    <row r="55" spans="1:5" ht="20.100000000000001" customHeight="1" x14ac:dyDescent="0.25">
      <c r="A55" s="6">
        <v>629</v>
      </c>
      <c r="B55" s="7" t="s">
        <v>54</v>
      </c>
      <c r="C55" s="8">
        <f>+'[1]CompG-con.17-18'!D55</f>
        <v>134460</v>
      </c>
      <c r="D55" s="9">
        <f>+'[2]GASTOS LIBRO'!G192</f>
        <v>559060</v>
      </c>
      <c r="E55" s="10">
        <f t="shared" si="0"/>
        <v>315.78164509891417</v>
      </c>
    </row>
    <row r="56" spans="1:5" s="17" customFormat="1" ht="20.100000000000001" customHeight="1" x14ac:dyDescent="0.25">
      <c r="A56" s="6">
        <v>630</v>
      </c>
      <c r="B56" s="7" t="s">
        <v>46</v>
      </c>
      <c r="C56" s="8">
        <f>+'[1]CompG-con.17-18'!D56</f>
        <v>500000</v>
      </c>
      <c r="D56" s="16">
        <f>+'[2]GASTOS LIBRO'!$G$194</f>
        <v>800000</v>
      </c>
      <c r="E56" s="10">
        <f t="shared" si="0"/>
        <v>60</v>
      </c>
    </row>
    <row r="57" spans="1:5" ht="20.100000000000001" customHeight="1" x14ac:dyDescent="0.25">
      <c r="A57" s="6">
        <v>640</v>
      </c>
      <c r="B57" s="7" t="s">
        <v>55</v>
      </c>
      <c r="C57" s="8">
        <f>+'[1]CompG-con.17-18'!D57</f>
        <v>10811494</v>
      </c>
      <c r="D57" s="9">
        <f>+'[2]GASTOS LIBRO'!$G$196</f>
        <v>3900000</v>
      </c>
      <c r="E57" s="10">
        <f t="shared" si="0"/>
        <v>-63.927279615564693</v>
      </c>
    </row>
    <row r="58" spans="1:5" ht="20.100000000000001" customHeight="1" x14ac:dyDescent="0.25">
      <c r="A58" s="6">
        <v>641</v>
      </c>
      <c r="B58" s="7" t="s">
        <v>56</v>
      </c>
      <c r="C58" s="8">
        <f>+'[1]CompG-con.17-18'!D58</f>
        <v>283534</v>
      </c>
      <c r="D58" s="9">
        <f>+'[2]GASTOS LIBRO'!$G$197</f>
        <v>284629</v>
      </c>
      <c r="E58" s="10">
        <f t="shared" si="0"/>
        <v>0.38619706983994861</v>
      </c>
    </row>
    <row r="59" spans="1:5" ht="20.100000000000001" customHeight="1" x14ac:dyDescent="0.25">
      <c r="A59" s="6">
        <v>642</v>
      </c>
      <c r="B59" s="7" t="s">
        <v>57</v>
      </c>
      <c r="C59" s="8">
        <f>+'[1]CompG-con.17-18'!D59</f>
        <v>3190181</v>
      </c>
      <c r="D59" s="9">
        <f>+'[2]GASTOS LIBRO'!$G$207</f>
        <v>4988499</v>
      </c>
      <c r="E59" s="10">
        <f t="shared" si="0"/>
        <v>56.37040656940782</v>
      </c>
    </row>
    <row r="60" spans="1:5" ht="20.100000000000001" customHeight="1" x14ac:dyDescent="0.25">
      <c r="A60" s="6">
        <v>643</v>
      </c>
      <c r="B60" s="7" t="s">
        <v>58</v>
      </c>
      <c r="C60" s="8"/>
      <c r="D60" s="9">
        <f>+'[2]GASTOS LIBRO'!$G$242</f>
        <v>1576590</v>
      </c>
      <c r="E60" s="24" t="s">
        <v>59</v>
      </c>
    </row>
    <row r="61" spans="1:5" ht="20.100000000000001" customHeight="1" x14ac:dyDescent="0.25">
      <c r="A61" s="6">
        <v>644</v>
      </c>
      <c r="B61" s="7" t="s">
        <v>60</v>
      </c>
      <c r="C61" s="8"/>
      <c r="D61" s="9">
        <f>+'[2]GASTOS LIBRO'!$G$243</f>
        <v>2345759</v>
      </c>
      <c r="E61" s="24" t="s">
        <v>59</v>
      </c>
    </row>
    <row r="62" spans="1:5" ht="20.100000000000001" customHeight="1" x14ac:dyDescent="0.25">
      <c r="A62" s="6">
        <v>645</v>
      </c>
      <c r="B62" s="7" t="s">
        <v>61</v>
      </c>
      <c r="C62" s="8"/>
      <c r="D62" s="9">
        <f>+'[2]GASTOS LIBRO'!$G$244</f>
        <v>2850000</v>
      </c>
      <c r="E62" s="24" t="s">
        <v>59</v>
      </c>
    </row>
    <row r="63" spans="1:5" ht="20.100000000000001" customHeight="1" x14ac:dyDescent="0.25">
      <c r="A63" s="6">
        <v>646</v>
      </c>
      <c r="B63" s="7" t="s">
        <v>62</v>
      </c>
      <c r="C63" s="8"/>
      <c r="D63" s="9">
        <f>+'[2]GASTOS LIBRO'!$G$247</f>
        <v>247521</v>
      </c>
      <c r="E63" s="24" t="s">
        <v>59</v>
      </c>
    </row>
    <row r="64" spans="1:5" ht="20.100000000000001" customHeight="1" x14ac:dyDescent="0.25">
      <c r="A64" s="6">
        <v>648</v>
      </c>
      <c r="B64" s="7" t="s">
        <v>63</v>
      </c>
      <c r="C64" s="8">
        <f>+'[1]CompG-con.17-18'!D60</f>
        <v>913328</v>
      </c>
      <c r="D64" s="9">
        <f>+'[2]GASTOS LIBRO'!$G$248</f>
        <v>608055</v>
      </c>
      <c r="E64" s="10">
        <f t="shared" si="0"/>
        <v>-33.424246272970933</v>
      </c>
    </row>
    <row r="65" spans="1:5" ht="20.100000000000001" customHeight="1" x14ac:dyDescent="0.25">
      <c r="A65" s="6">
        <v>649</v>
      </c>
      <c r="B65" s="7" t="s">
        <v>64</v>
      </c>
      <c r="C65" s="8">
        <f>+'[1]CompG-con.17-18'!D61</f>
        <v>860650</v>
      </c>
      <c r="D65" s="9">
        <f>+'[2]GASTOS LIBRO'!$G$249</f>
        <v>1248650</v>
      </c>
      <c r="E65" s="10">
        <f t="shared" si="0"/>
        <v>45.082205309940157</v>
      </c>
    </row>
    <row r="66" spans="1:5" ht="20.100000000000001" customHeight="1" thickBot="1" x14ac:dyDescent="0.3">
      <c r="A66" s="12"/>
      <c r="B66" s="13" t="s">
        <v>65</v>
      </c>
      <c r="C66" s="14">
        <f>SUM(C47:C65)</f>
        <v>20139403</v>
      </c>
      <c r="D66" s="14">
        <f>SUM(D47:D65)</f>
        <v>23727076</v>
      </c>
      <c r="E66" s="15">
        <f t="shared" si="0"/>
        <v>17.814197372186253</v>
      </c>
    </row>
    <row r="67" spans="1:5" ht="20.100000000000001" customHeight="1" x14ac:dyDescent="0.25">
      <c r="A67" s="6">
        <v>781</v>
      </c>
      <c r="B67" s="25" t="s">
        <v>66</v>
      </c>
      <c r="C67" s="8">
        <f>+'[1]CompG-con.17-18'!D63</f>
        <v>434236</v>
      </c>
      <c r="D67" s="9">
        <f>+'[2]GASTOS LIBRO'!$G$254</f>
        <v>323204</v>
      </c>
      <c r="E67" s="10">
        <f t="shared" si="0"/>
        <v>-25.569505982921729</v>
      </c>
    </row>
    <row r="68" spans="1:5" ht="20.100000000000001" customHeight="1" x14ac:dyDescent="0.25">
      <c r="A68" s="6">
        <v>782</v>
      </c>
      <c r="B68" s="25" t="s">
        <v>67</v>
      </c>
      <c r="C68" s="8">
        <f>+'[1]CompG-con.17-18'!D64</f>
        <v>20600</v>
      </c>
      <c r="D68" s="9">
        <f>+'[2]GASTOS LIBRO'!$G$255</f>
        <v>20600</v>
      </c>
      <c r="E68" s="24">
        <f t="shared" si="0"/>
        <v>0</v>
      </c>
    </row>
    <row r="69" spans="1:5" ht="20.100000000000001" customHeight="1" thickBot="1" x14ac:dyDescent="0.3">
      <c r="A69" s="12"/>
      <c r="B69" s="13" t="s">
        <v>68</v>
      </c>
      <c r="C69" s="14">
        <f>SUM(C67:C68)</f>
        <v>454836</v>
      </c>
      <c r="D69" s="14">
        <f>SUM(D67:D68)</f>
        <v>343804</v>
      </c>
      <c r="E69" s="15">
        <f t="shared" si="0"/>
        <v>-24.411436209974585</v>
      </c>
    </row>
    <row r="70" spans="1:5" ht="20.100000000000001" customHeight="1" x14ac:dyDescent="0.25">
      <c r="A70" s="6">
        <v>830</v>
      </c>
      <c r="B70" s="25" t="s">
        <v>69</v>
      </c>
      <c r="C70" s="8">
        <f>+'[1]CompI-conc.17-18'!$D$43</f>
        <v>100000</v>
      </c>
      <c r="D70" s="9">
        <f>+'[2]GASTOS LIBRO'!$G$262</f>
        <v>100000</v>
      </c>
      <c r="E70" s="10">
        <f t="shared" si="0"/>
        <v>0</v>
      </c>
    </row>
    <row r="71" spans="1:5" ht="20.100000000000001" customHeight="1" thickBot="1" x14ac:dyDescent="0.3">
      <c r="A71" s="12"/>
      <c r="B71" s="13" t="s">
        <v>70</v>
      </c>
      <c r="C71" s="14">
        <f>+C70</f>
        <v>100000</v>
      </c>
      <c r="D71" s="14">
        <f>+D70</f>
        <v>100000</v>
      </c>
      <c r="E71" s="15">
        <f t="shared" si="0"/>
        <v>0</v>
      </c>
    </row>
    <row r="72" spans="1:5" ht="20.100000000000001" customHeight="1" x14ac:dyDescent="0.25">
      <c r="A72" s="6">
        <v>911</v>
      </c>
      <c r="B72" s="7" t="s">
        <v>71</v>
      </c>
      <c r="C72" s="8">
        <f>+'[1]CompG-con.17-18'!$D$68</f>
        <v>2693358</v>
      </c>
      <c r="D72" s="9">
        <f>+'[2]GASTOS LIBRO'!$G$267</f>
        <v>2641101</v>
      </c>
      <c r="E72" s="10">
        <f t="shared" si="0"/>
        <v>-1.9402173791972697</v>
      </c>
    </row>
    <row r="73" spans="1:5" ht="20.100000000000001" customHeight="1" thickBot="1" x14ac:dyDescent="0.3">
      <c r="A73" s="12"/>
      <c r="B73" s="13" t="s">
        <v>72</v>
      </c>
      <c r="C73" s="14">
        <f>+C72</f>
        <v>2693358</v>
      </c>
      <c r="D73" s="14">
        <f>+D72</f>
        <v>2641101</v>
      </c>
      <c r="E73" s="15">
        <f t="shared" si="0"/>
        <v>-1.9402173791972697</v>
      </c>
    </row>
    <row r="74" spans="1:5" ht="30" customHeight="1" x14ac:dyDescent="0.25">
      <c r="A74" s="26"/>
      <c r="B74" s="27" t="s">
        <v>73</v>
      </c>
      <c r="C74" s="28">
        <f>+C73+C71+C69+C66+C46+C40+C36+C14</f>
        <v>108706352</v>
      </c>
      <c r="D74" s="28">
        <f>+D73+D71+D69+D66+D46+D40+D36+D14</f>
        <v>112766211</v>
      </c>
      <c r="E74" s="29">
        <f t="shared" si="0"/>
        <v>3.7347026418474609</v>
      </c>
    </row>
    <row r="75" spans="1:5" x14ac:dyDescent="0.25">
      <c r="A75" s="30" t="s">
        <v>74</v>
      </c>
      <c r="D75" s="31"/>
      <c r="E75" s="32"/>
    </row>
    <row r="91" spans="5:5" x14ac:dyDescent="0.25">
      <c r="E91" s="33"/>
    </row>
  </sheetData>
  <printOptions horizontalCentered="1"/>
  <pageMargins left="1.1811023622047245" right="1.1811023622047245" top="1.3779527559055118" bottom="1.1811023622047245" header="0" footer="0"/>
  <pageSetup paperSize="9" scale="65" fitToHeight="2" orientation="portrait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CompG-con.18-19</vt:lpstr>
      <vt:lpstr>'CompG-con.18-19'!Área_de_impresión</vt:lpstr>
      <vt:lpstr>'CompG-con.18-19'!Títulos_a_imprimir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Mardones, Carlos</dc:creator>
  <cp:lastModifiedBy>Perez Mardones, Carlos</cp:lastModifiedBy>
  <dcterms:created xsi:type="dcterms:W3CDTF">2019-01-18T11:34:10Z</dcterms:created>
  <dcterms:modified xsi:type="dcterms:W3CDTF">2019-01-18T11:36:02Z</dcterms:modified>
</cp:coreProperties>
</file>