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codeName="ThisWorkbook" autoCompressPictures="0"/>
  <xr:revisionPtr revIDLastSave="0" documentId="13_ncr:1_{1B282650-C1B5-4F08-B836-95856A79E799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ing-art c1 " sheetId="48" r:id="rId1"/>
  </sheets>
  <definedNames>
    <definedName name="_xlnm.Print_Area" localSheetId="0">'ing-art c1 '!$A$1:$I$65</definedName>
    <definedName name="Print_Area" localSheetId="0">'ing-art c1 '!$B$3:$I$65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1" i="48" l="1"/>
  <c r="F61" i="48"/>
  <c r="E61" i="48"/>
  <c r="D61" i="48"/>
  <c r="I59" i="48"/>
  <c r="H56" i="48"/>
  <c r="H63" i="48" s="1"/>
  <c r="F56" i="48"/>
  <c r="E56" i="48"/>
  <c r="E63" i="48" s="1"/>
  <c r="D56" i="48"/>
  <c r="G54" i="48"/>
  <c r="I53" i="48"/>
  <c r="G53" i="48"/>
  <c r="F49" i="48"/>
  <c r="E49" i="48"/>
  <c r="H47" i="48"/>
  <c r="H49" i="48" s="1"/>
  <c r="G47" i="48"/>
  <c r="F47" i="48"/>
  <c r="I47" i="48" s="1"/>
  <c r="E47" i="48"/>
  <c r="D47" i="48"/>
  <c r="D49" i="48" s="1"/>
  <c r="I45" i="48"/>
  <c r="G45" i="48"/>
  <c r="I44" i="48"/>
  <c r="G44" i="48"/>
  <c r="I43" i="48"/>
  <c r="G43" i="48"/>
  <c r="I42" i="48"/>
  <c r="G42" i="48"/>
  <c r="I41" i="48"/>
  <c r="G41" i="48"/>
  <c r="I40" i="48"/>
  <c r="G40" i="48"/>
  <c r="H35" i="48"/>
  <c r="F35" i="48"/>
  <c r="E35" i="48"/>
  <c r="D35" i="48"/>
  <c r="I33" i="48"/>
  <c r="G33" i="48"/>
  <c r="I32" i="48"/>
  <c r="G32" i="48"/>
  <c r="H28" i="48"/>
  <c r="F28" i="48"/>
  <c r="E28" i="48"/>
  <c r="D28" i="48"/>
  <c r="I26" i="48"/>
  <c r="G26" i="48"/>
  <c r="I25" i="48"/>
  <c r="G25" i="48"/>
  <c r="I24" i="48"/>
  <c r="G24" i="48"/>
  <c r="I23" i="48"/>
  <c r="G23" i="48"/>
  <c r="I22" i="48"/>
  <c r="G22" i="48"/>
  <c r="I21" i="48"/>
  <c r="G21" i="48"/>
  <c r="I20" i="48"/>
  <c r="G20" i="48"/>
  <c r="H17" i="48"/>
  <c r="H37" i="48" s="1"/>
  <c r="H50" i="48" s="1"/>
  <c r="H65" i="48" s="1"/>
  <c r="F17" i="48"/>
  <c r="F37" i="48" s="1"/>
  <c r="E17" i="48"/>
  <c r="D17" i="48"/>
  <c r="I15" i="48"/>
  <c r="G15" i="48"/>
  <c r="I14" i="48"/>
  <c r="I13" i="48"/>
  <c r="G13" i="48"/>
  <c r="I12" i="48"/>
  <c r="G12" i="48"/>
  <c r="I11" i="48"/>
  <c r="G11" i="48"/>
  <c r="D37" i="48" l="1"/>
  <c r="D50" i="48" s="1"/>
  <c r="E37" i="48"/>
  <c r="E50" i="48" s="1"/>
  <c r="I49" i="48"/>
  <c r="I56" i="48"/>
  <c r="G49" i="48"/>
  <c r="I17" i="48"/>
  <c r="G28" i="48"/>
  <c r="I35" i="48"/>
  <c r="I28" i="48"/>
  <c r="G35" i="48"/>
  <c r="D63" i="48"/>
  <c r="I61" i="48"/>
  <c r="E65" i="48"/>
  <c r="F50" i="48"/>
  <c r="I37" i="48"/>
  <c r="F63" i="48"/>
  <c r="G17" i="48"/>
  <c r="G56" i="48"/>
  <c r="G37" i="48" l="1"/>
  <c r="D65" i="48"/>
  <c r="I63" i="48"/>
  <c r="G63" i="48"/>
  <c r="G50" i="48"/>
  <c r="F65" i="48"/>
  <c r="I50" i="48"/>
  <c r="G65" i="48" l="1"/>
  <c r="I65" i="48"/>
</calcChain>
</file>

<file path=xl/sharedStrings.xml><?xml version="1.0" encoding="utf-8"?>
<sst xmlns="http://schemas.openxmlformats.org/spreadsheetml/2006/main" count="58" uniqueCount="48">
  <si>
    <t>TASAS Y OTROS INGRESOS</t>
  </si>
  <si>
    <t>PRECIOS PÚBLICOS</t>
  </si>
  <si>
    <t>VENTA DE BIENES</t>
  </si>
  <si>
    <t>REINTEGROS</t>
  </si>
  <si>
    <t>OTROS INGRESOS</t>
  </si>
  <si>
    <t>TOTAL CAPÍTULO 3</t>
  </si>
  <si>
    <t>TRANSFERENCIAS CORRIENTES</t>
  </si>
  <si>
    <t>ADMON. DEL ESTADO</t>
  </si>
  <si>
    <t>ORGANISMOS AUTÓNOMOS</t>
  </si>
  <si>
    <t>EMPRESAS PÚB. Y O/ENTES PÚBLICOS</t>
  </si>
  <si>
    <t>COMUNIDADES AUTÓNOMAS</t>
  </si>
  <si>
    <t>CORPORACIONES LOCALES</t>
  </si>
  <si>
    <t>EMPRESAS PRIVADAS</t>
  </si>
  <si>
    <t>FAMILIAS E INST.S/F.LUCRO</t>
  </si>
  <si>
    <t>EXTERIOR</t>
  </si>
  <si>
    <t>INGRESOS PATRIMONIALES</t>
  </si>
  <si>
    <t>RENTAS DE BIENES INMUEBLES</t>
  </si>
  <si>
    <t>PRODUCTOS DE CONCESIONES</t>
  </si>
  <si>
    <t>TOTAL CAPÍTULO 5</t>
  </si>
  <si>
    <t>TRANSFERENCIAS DE CAPITAL</t>
  </si>
  <si>
    <t>TOTAL CAPÍTULO 7</t>
  </si>
  <si>
    <t>REINTEGROS DE PRÉSTAMOS</t>
  </si>
  <si>
    <t>REMANENTE DE TESORERÍA</t>
  </si>
  <si>
    <t>TOTAL PRESUPUESTO INGRESOS</t>
  </si>
  <si>
    <t>ART.</t>
  </si>
  <si>
    <t>DENOMINACIÓN</t>
  </si>
  <si>
    <t>---</t>
  </si>
  <si>
    <t>TOTAL CAPÍTULO 4</t>
  </si>
  <si>
    <t>ACTIVOS FINANCIEROS</t>
  </si>
  <si>
    <t>TOTAL CAPÍTULO 8</t>
  </si>
  <si>
    <t>PREST.SERVICIOS</t>
  </si>
  <si>
    <t>PASIVOS FINANCIEROS</t>
  </si>
  <si>
    <t>TOTAL CAPÍTULO 9</t>
  </si>
  <si>
    <t>CUADRO   Nº  1</t>
  </si>
  <si>
    <t>(en miles de €)</t>
  </si>
  <si>
    <t>PRÉSTAMOS RECIBIDOS MONEDA NACIONAL</t>
  </si>
  <si>
    <t>TOTAL OPERACIONES CORRIENTES</t>
  </si>
  <si>
    <t>TOTAL OPERACIONES DE CAPITAL</t>
  </si>
  <si>
    <t>TOTAL OPERACIONES NO FINANCIERAS</t>
  </si>
  <si>
    <t>TOTAL OPERACIONES  FINANCIERAS</t>
  </si>
  <si>
    <t>2022      DERECHOS RECONOCIDOS</t>
  </si>
  <si>
    <t xml:space="preserve">LIQUIDACIÓN DEL PRESUPUESTO DE INGRESOS DE 2023. COMPARACIÓN CON 2022 A NIVEL DE ARTÍCULO </t>
  </si>
  <si>
    <t>2023 PREVISIONES INICIALES</t>
  </si>
  <si>
    <t>2023 PREVISIONES FINALES</t>
  </si>
  <si>
    <t>2023      DERECHOS RECONOCIDOS</t>
  </si>
  <si>
    <t>2023 D.REC./P.FIN. %</t>
  </si>
  <si>
    <t xml:space="preserve">  %                         INCREMENTO 22/23</t>
  </si>
  <si>
    <t>INTERESES DE DEPÓSITOS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</si>
</sst>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\ [$€]_-;\-* #,##0.00\ [$€]_-;_-* &quot;-&quot;??\ [$€]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21"/>
      <name val="Verdana"/>
      <family val="2"/>
    </font>
    <font>
      <sz val="9"/>
      <color indexed="8"/>
      <name val="Verdana"/>
      <family val="2"/>
    </font>
    <font>
      <b/>
      <sz val="9"/>
      <color indexed="2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4"/>
      <color indexed="45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</font>
    <font>
      <sz val="11"/>
      <color indexed="38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4"/>
      </patternFill>
    </fill>
    <fill>
      <patternFill patternType="solid">
        <fgColor indexed="14"/>
        <bgColor indexed="64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23"/>
      </patternFill>
    </fill>
    <fill>
      <patternFill patternType="solid">
        <fgColor indexed="21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3"/>
      </patternFill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rgb="FFEEF3F8"/>
        <bgColor indexed="64"/>
      </patternFill>
    </fill>
  </fills>
  <borders count="18">
    <border>
      <left/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/>
      <diagonal/>
    </border>
    <border>
      <left/>
      <right/>
      <top style="thin">
        <color indexed="45"/>
      </top>
      <bottom style="thin">
        <color indexed="45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1"/>
      </bottom>
      <diagonal/>
    </border>
    <border>
      <left/>
      <right/>
      <top/>
      <bottom style="thick">
        <color indexed="14"/>
      </bottom>
      <diagonal/>
    </border>
    <border>
      <left/>
      <right/>
      <top/>
      <bottom style="medium">
        <color indexed="14"/>
      </bottom>
      <diagonal/>
    </border>
    <border>
      <left/>
      <right/>
      <top style="thin">
        <color indexed="21"/>
      </top>
      <bottom style="double">
        <color indexed="2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62">
    <xf numFmtId="0" fontId="0" fillId="0" borderId="0"/>
    <xf numFmtId="3" fontId="20" fillId="0" borderId="0" applyNumberFormat="0">
      <alignment horizontal="center" vertical="center"/>
    </xf>
    <xf numFmtId="3" fontId="17" fillId="0" borderId="1" applyNumberFormat="0" applyFill="0" applyBorder="0" applyProtection="0">
      <alignment horizontal="left" vertical="center"/>
    </xf>
    <xf numFmtId="0" fontId="3" fillId="0" borderId="2" applyNumberFormat="0">
      <alignment horizontal="center" wrapText="1"/>
    </xf>
    <xf numFmtId="4" fontId="4" fillId="0" borderId="0">
      <alignment horizontal="right"/>
    </xf>
    <xf numFmtId="3" fontId="4" fillId="0" borderId="0">
      <alignment horizontal="right"/>
    </xf>
    <xf numFmtId="4" fontId="5" fillId="0" borderId="3" applyNumberFormat="0" applyAlignment="0">
      <alignment horizontal="right"/>
    </xf>
    <xf numFmtId="0" fontId="4" fillId="0" borderId="0"/>
    <xf numFmtId="3" fontId="21" fillId="2" borderId="1" applyNumberFormat="0">
      <alignment horizontal="center" vertical="center"/>
    </xf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3" fontId="17" fillId="0" borderId="0" applyNumberFormat="0">
      <alignment horizontal="center" vertical="center"/>
    </xf>
    <xf numFmtId="3" fontId="17" fillId="0" borderId="0">
      <alignment horizontal="right" vertical="center"/>
    </xf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22" fillId="10" borderId="4" applyNumberFormat="0" applyAlignment="0">
      <alignment horizontal="center" vertical="center"/>
    </xf>
    <xf numFmtId="0" fontId="22" fillId="2" borderId="5" applyNumberFormat="0" applyAlignment="0">
      <alignment horizontal="center" vertical="center"/>
    </xf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23" fillId="12" borderId="0" applyNumberFormat="0" applyBorder="0" applyAlignment="0" applyProtection="0"/>
    <xf numFmtId="0" fontId="8" fillId="6" borderId="6" applyNumberFormat="0" applyAlignment="0" applyProtection="0"/>
    <xf numFmtId="0" fontId="9" fillId="13" borderId="7" applyNumberFormat="0" applyAlignment="0" applyProtection="0"/>
    <xf numFmtId="0" fontId="10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11" fillId="9" borderId="6" applyNumberFormat="0" applyAlignment="0" applyProtection="0"/>
    <xf numFmtId="165" fontId="2" fillId="0" borderId="0" applyFont="0" applyFill="0" applyBorder="0" applyAlignment="0" applyProtection="0"/>
    <xf numFmtId="0" fontId="12" fillId="19" borderId="0" applyNumberFormat="0" applyBorder="0" applyAlignment="0" applyProtection="0"/>
    <xf numFmtId="0" fontId="25" fillId="8" borderId="0" applyNumberFormat="0" applyBorder="0" applyAlignment="0" applyProtection="0"/>
    <xf numFmtId="0" fontId="26" fillId="5" borderId="6" applyNumberFormat="0" applyFont="0" applyAlignment="0" applyProtection="0"/>
    <xf numFmtId="0" fontId="13" fillId="6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4" fillId="0" borderId="12" applyNumberFormat="0" applyFill="0" applyAlignment="0" applyProtection="0"/>
    <xf numFmtId="0" fontId="16" fillId="0" borderId="13" applyNumberFormat="0" applyFill="0" applyAlignment="0" applyProtection="0"/>
    <xf numFmtId="0" fontId="2" fillId="0" borderId="0" applyNumberFormat="0" applyFont="0" applyBorder="0" applyAlignment="0"/>
    <xf numFmtId="0" fontId="30" fillId="21" borderId="16" applyProtection="0">
      <alignment horizontal="center" vertical="center" wrapText="1"/>
    </xf>
    <xf numFmtId="0" fontId="31" fillId="22" borderId="17" applyNumberFormat="0" applyBorder="0" applyAlignment="0" applyProtection="0">
      <alignment horizontal="center"/>
    </xf>
    <xf numFmtId="0" fontId="31" fillId="22" borderId="17" applyNumberFormat="0" applyBorder="0" applyAlignment="0" applyProtection="0">
      <alignment horizontal="center"/>
    </xf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22" fillId="10" borderId="4" xfId="23" applyAlignment="1">
      <alignment horizontal="center"/>
    </xf>
    <xf numFmtId="0" fontId="21" fillId="2" borderId="0" xfId="8" applyNumberFormat="1" applyBorder="1" applyAlignment="1">
      <alignment horizontal="center" vertical="center" wrapText="1"/>
    </xf>
    <xf numFmtId="0" fontId="22" fillId="0" borderId="14" xfId="23" applyFill="1" applyBorder="1" applyAlignment="1">
      <alignment horizontal="center"/>
    </xf>
    <xf numFmtId="0" fontId="22" fillId="0" borderId="14" xfId="23" applyFill="1" applyBorder="1" applyAlignment="1">
      <alignment horizontal="center" vertical="center"/>
    </xf>
    <xf numFmtId="3" fontId="22" fillId="0" borderId="14" xfId="23" applyNumberFormat="1" applyFill="1" applyBorder="1" applyAlignment="1">
      <alignment vertical="center"/>
    </xf>
    <xf numFmtId="164" fontId="22" fillId="0" borderId="14" xfId="23" applyNumberFormat="1" applyFill="1" applyBorder="1" applyAlignment="1">
      <alignment vertical="center"/>
    </xf>
    <xf numFmtId="164" fontId="22" fillId="0" borderId="14" xfId="23" applyNumberFormat="1" applyFill="1" applyBorder="1" applyAlignment="1">
      <alignment horizontal="right" vertical="center"/>
    </xf>
    <xf numFmtId="0" fontId="22" fillId="0" borderId="15" xfId="23" applyFill="1" applyBorder="1" applyAlignment="1">
      <alignment horizontal="center"/>
    </xf>
    <xf numFmtId="0" fontId="22" fillId="0" borderId="15" xfId="23" applyFill="1" applyBorder="1" applyAlignment="1">
      <alignment horizontal="center" vertical="center"/>
    </xf>
    <xf numFmtId="3" fontId="22" fillId="0" borderId="15" xfId="23" applyNumberFormat="1" applyFill="1" applyBorder="1" applyAlignment="1">
      <alignment vertical="center"/>
    </xf>
    <xf numFmtId="164" fontId="22" fillId="0" borderId="15" xfId="23" applyNumberFormat="1" applyFill="1" applyBorder="1" applyAlignment="1">
      <alignment vertical="center"/>
    </xf>
    <xf numFmtId="164" fontId="22" fillId="0" borderId="15" xfId="23" applyNumberFormat="1" applyFill="1" applyBorder="1" applyAlignment="1">
      <alignment horizontal="right" vertical="center"/>
    </xf>
    <xf numFmtId="0" fontId="20" fillId="0" borderId="0" xfId="1" applyNumberFormat="1" applyAlignment="1">
      <alignment vertical="center"/>
    </xf>
    <xf numFmtId="3" fontId="19" fillId="10" borderId="4" xfId="23" applyNumberFormat="1" applyFont="1" applyAlignment="1">
      <alignment vertical="center"/>
    </xf>
    <xf numFmtId="164" fontId="19" fillId="10" borderId="4" xfId="23" applyNumberFormat="1" applyFont="1" applyAlignment="1">
      <alignment vertical="center"/>
    </xf>
    <xf numFmtId="164" fontId="19" fillId="10" borderId="4" xfId="23" applyNumberFormat="1" applyFont="1" applyAlignment="1">
      <alignment horizontal="right" vertical="center"/>
    </xf>
    <xf numFmtId="0" fontId="19" fillId="10" borderId="4" xfId="23" applyFont="1" applyAlignment="1">
      <alignment vertical="center"/>
    </xf>
    <xf numFmtId="0" fontId="19" fillId="10" borderId="4" xfId="23" applyFont="1" applyAlignment="1"/>
    <xf numFmtId="3" fontId="19" fillId="10" borderId="4" xfId="23" applyNumberFormat="1" applyFont="1" applyAlignment="1"/>
    <xf numFmtId="164" fontId="19" fillId="10" borderId="4" xfId="23" applyNumberFormat="1" applyFont="1" applyAlignment="1"/>
    <xf numFmtId="164" fontId="19" fillId="10" borderId="4" xfId="23" quotePrefix="1" applyNumberFormat="1" applyFont="1" applyAlignment="1">
      <alignment horizontal="right" vertical="center"/>
    </xf>
    <xf numFmtId="0" fontId="19" fillId="10" borderId="4" xfId="23" applyFont="1" applyAlignment="1">
      <alignment horizontal="center" vertical="center"/>
    </xf>
    <xf numFmtId="0" fontId="18" fillId="0" borderId="0" xfId="59" applyFont="1"/>
    <xf numFmtId="0" fontId="20" fillId="0" borderId="0" xfId="1" applyNumberFormat="1">
      <alignment horizontal="center" vertical="center"/>
    </xf>
    <xf numFmtId="0" fontId="17" fillId="20" borderId="0" xfId="59" applyFont="1" applyFill="1"/>
    <xf numFmtId="0" fontId="17" fillId="20" borderId="0" xfId="59" applyFont="1" applyFill="1" applyAlignment="1">
      <alignment horizontal="center"/>
    </xf>
    <xf numFmtId="0" fontId="17" fillId="0" borderId="0" xfId="59" applyFont="1"/>
    <xf numFmtId="0" fontId="19" fillId="20" borderId="0" xfId="59" applyFont="1" applyFill="1" applyAlignment="1">
      <alignment horizontal="center"/>
    </xf>
    <xf numFmtId="3" fontId="17" fillId="20" borderId="0" xfId="59" applyNumberFormat="1" applyFont="1" applyFill="1"/>
    <xf numFmtId="164" fontId="17" fillId="20" borderId="0" xfId="59" applyNumberFormat="1" applyFont="1" applyFill="1"/>
    <xf numFmtId="164" fontId="17" fillId="20" borderId="0" xfId="59" applyNumberFormat="1" applyFont="1" applyFill="1" applyAlignment="1">
      <alignment horizontal="right"/>
    </xf>
    <xf numFmtId="164" fontId="17" fillId="20" borderId="0" xfId="59" quotePrefix="1" applyNumberFormat="1" applyFont="1" applyFill="1" applyAlignment="1">
      <alignment horizontal="right"/>
    </xf>
    <xf numFmtId="3" fontId="17" fillId="0" borderId="0" xfId="59" applyNumberFormat="1" applyFont="1"/>
    <xf numFmtId="3" fontId="19" fillId="20" borderId="0" xfId="59" applyNumberFormat="1" applyFont="1" applyFill="1"/>
    <xf numFmtId="164" fontId="19" fillId="20" borderId="0" xfId="59" applyNumberFormat="1" applyFont="1" applyFill="1"/>
    <xf numFmtId="164" fontId="19" fillId="20" borderId="0" xfId="59" applyNumberFormat="1" applyFont="1" applyFill="1" applyAlignment="1">
      <alignment horizontal="right"/>
    </xf>
    <xf numFmtId="0" fontId="7" fillId="2" borderId="0" xfId="59" applyFont="1" applyFill="1" applyAlignment="1">
      <alignment horizontal="center"/>
    </xf>
    <xf numFmtId="0" fontId="32" fillId="2" borderId="3" xfId="59" applyFont="1" applyFill="1" applyBorder="1" applyAlignment="1">
      <alignment horizontal="left" vertical="center"/>
    </xf>
    <xf numFmtId="3" fontId="32" fillId="2" borderId="3" xfId="59" applyNumberFormat="1" applyFont="1" applyFill="1" applyBorder="1" applyAlignment="1">
      <alignment vertical="center"/>
    </xf>
    <xf numFmtId="164" fontId="32" fillId="2" borderId="3" xfId="59" applyNumberFormat="1" applyFont="1" applyFill="1" applyBorder="1" applyAlignment="1">
      <alignment vertical="center"/>
    </xf>
    <xf numFmtId="164" fontId="32" fillId="2" borderId="3" xfId="59" applyNumberFormat="1" applyFont="1" applyFill="1" applyBorder="1" applyAlignment="1">
      <alignment horizontal="right" vertical="center"/>
    </xf>
    <xf numFmtId="0" fontId="17" fillId="20" borderId="0" xfId="59" applyFont="1" applyFill="1" applyAlignment="1">
      <alignment horizontal="right"/>
    </xf>
    <xf numFmtId="0" fontId="17" fillId="0" borderId="0" xfId="59" applyFont="1" applyAlignment="1">
      <alignment horizontal="center"/>
    </xf>
    <xf numFmtId="0" fontId="20" fillId="0" borderId="0" xfId="1" applyNumberFormat="1">
      <alignment horizontal="center" vertical="center"/>
    </xf>
  </cellXfs>
  <cellStyles count="62">
    <cellStyle name="0.Título" xfId="1" xr:uid="{00000000-0005-0000-0000-000000000000}"/>
    <cellStyle name="1.Centrado Vertical" xfId="2" xr:uid="{00000000-0005-0000-0000-000001000000}"/>
    <cellStyle name="1-cabecera" xfId="3" xr:uid="{00000000-0005-0000-0000-000002000000}"/>
    <cellStyle name="1-numeros con 2 decimales" xfId="4" xr:uid="{00000000-0005-0000-0000-000003000000}"/>
    <cellStyle name="1-numeros sin decimales" xfId="5" xr:uid="{00000000-0005-0000-0000-000004000000}"/>
    <cellStyle name="1-pie" xfId="6" xr:uid="{00000000-0005-0000-0000-000005000000}"/>
    <cellStyle name="1-texto normal" xfId="7" xr:uid="{00000000-0005-0000-0000-000006000000}"/>
    <cellStyle name="2.Cabecera" xfId="8" xr:uid="{00000000-0005-0000-0000-000007000000}"/>
    <cellStyle name="20% - Énfasis1" xfId="9" builtinId="30" customBuiltin="1"/>
    <cellStyle name="20% - Énfasis2" xfId="10" builtinId="34" customBuiltin="1"/>
    <cellStyle name="20% - Énfasis3" xfId="11" builtinId="38" customBuiltin="1"/>
    <cellStyle name="20% - Énfasis4" xfId="12" builtinId="42" customBuiltin="1"/>
    <cellStyle name="20% - Énfasis5" xfId="13" builtinId="46" customBuiltin="1"/>
    <cellStyle name="20% - Énfasis6" xfId="14" builtinId="50" customBuiltin="1"/>
    <cellStyle name="3.Columna centrada" xfId="15" xr:uid="{00000000-0005-0000-0000-00000E000000}"/>
    <cellStyle name="4.Columna importes" xfId="16" xr:uid="{00000000-0005-0000-0000-00000F000000}"/>
    <cellStyle name="40% - Énfasis1" xfId="17" builtinId="31" customBuiltin="1"/>
    <cellStyle name="40% - Énfasis2" xfId="18" builtinId="35" customBuiltin="1"/>
    <cellStyle name="40% - Énfasis3" xfId="19" builtinId="39" customBuiltin="1"/>
    <cellStyle name="40% - Énfasis4" xfId="20" builtinId="43" customBuiltin="1"/>
    <cellStyle name="40% - Énfasis5" xfId="21" builtinId="47" customBuiltin="1"/>
    <cellStyle name="40% - Énfasis6" xfId="22" builtinId="51" customBuiltin="1"/>
    <cellStyle name="5.Subtotal" xfId="23" xr:uid="{00000000-0005-0000-0000-000016000000}"/>
    <cellStyle name="6.Total" xfId="24" xr:uid="{00000000-0005-0000-0000-000017000000}"/>
    <cellStyle name="60% - Énfasis1" xfId="25" builtinId="32" customBuiltin="1"/>
    <cellStyle name="60% - Énfasis2" xfId="26" builtinId="36" customBuiltin="1"/>
    <cellStyle name="60% - Énfasis3" xfId="27" builtinId="40" customBuiltin="1"/>
    <cellStyle name="60% - Énfasis4" xfId="28" builtinId="44" customBuiltin="1"/>
    <cellStyle name="60% - Énfasis5" xfId="29" builtinId="48" customBuiltin="1"/>
    <cellStyle name="60% - Énfasis6" xfId="30" builtinId="52" customBuiltin="1"/>
    <cellStyle name="Bueno" xfId="31" builtinId="26" customBuiltin="1"/>
    <cellStyle name="Cálculo" xfId="32" builtinId="22" customBuiltin="1"/>
    <cellStyle name="Celda de comprobación" xfId="33" builtinId="23" customBuiltin="1"/>
    <cellStyle name="Celda vinculada" xfId="34" builtinId="24" customBuiltin="1"/>
    <cellStyle name="Encabezado 1" xfId="51" builtinId="16" customBuiltin="1"/>
    <cellStyle name="Encabezado 4" xfId="35" builtinId="19" customBuiltin="1"/>
    <cellStyle name="Énfasis1" xfId="36" builtinId="29" customBuiltin="1"/>
    <cellStyle name="Énfasis2" xfId="37" builtinId="33" customBuiltin="1"/>
    <cellStyle name="Énfasis3" xfId="38" builtinId="37" customBuiltin="1"/>
    <cellStyle name="Énfasis4" xfId="39" builtinId="41" customBuiltin="1"/>
    <cellStyle name="Énfasis5" xfId="40" builtinId="45" customBuiltin="1"/>
    <cellStyle name="Énfasis6" xfId="41" builtinId="49" customBuiltin="1"/>
    <cellStyle name="Entrada" xfId="42" builtinId="20" customBuiltin="1"/>
    <cellStyle name="Euro" xfId="43" xr:uid="{00000000-0005-0000-0000-00002B000000}"/>
    <cellStyle name="Incorrecto" xfId="44" builtinId="27" customBuiltin="1"/>
    <cellStyle name="Neutral" xfId="45" builtinId="28" customBuiltin="1"/>
    <cellStyle name="Normal" xfId="0" builtinId="0"/>
    <cellStyle name="Normal 2" xfId="59" xr:uid="{00000000-0005-0000-0000-000032000000}"/>
    <cellStyle name="Normal 3" xfId="60" xr:uid="{5CC49C7C-76CE-40B9-8611-746313F42CFD}"/>
    <cellStyle name="Notas" xfId="46" builtinId="10" customBuiltin="1"/>
    <cellStyle name="P2010-Encabezado" xfId="56" xr:uid="{00000000-0005-0000-0000-000034000000}"/>
    <cellStyle name="P2010-Primera Columna" xfId="57" xr:uid="{00000000-0005-0000-0000-000035000000}"/>
    <cellStyle name="P2010-Ultima Columna" xfId="58" xr:uid="{00000000-0005-0000-0000-000036000000}"/>
    <cellStyle name="Porcentaje 2" xfId="61" xr:uid="{421BB373-AC07-4B09-9458-05F611B283B9}"/>
    <cellStyle name="Salida" xfId="47" builtinId="21" customBuiltin="1"/>
    <cellStyle name="Texto de advertencia" xfId="48" builtinId="11" customBuiltin="1"/>
    <cellStyle name="Texto explicativo" xfId="49" builtinId="53" customBuiltin="1"/>
    <cellStyle name="Título" xfId="50" builtinId="15" customBuiltin="1"/>
    <cellStyle name="Título 2" xfId="52" builtinId="17" customBuiltin="1"/>
    <cellStyle name="Título 3" xfId="53" builtinId="18" customBuiltin="1"/>
    <cellStyle name="Total" xfId="54" builtinId="25" customBuiltin="1"/>
    <cellStyle name="ufg60" xfId="55" xr:uid="{00000000-0005-0000-0000-00003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A3B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4F81B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FF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57150" cap="flat" cmpd="thinThick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57150" cap="flat" cmpd="thinThick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D0BC-D0BE-4DC0-B990-755C931DF709}">
  <sheetPr>
    <pageSetUpPr fitToPage="1"/>
  </sheetPr>
  <dimension ref="A1:K71"/>
  <sheetViews>
    <sheetView tabSelected="1" view="pageBreakPreview" zoomScale="115" zoomScaleNormal="100" zoomScaleSheetLayoutView="115" workbookViewId="0">
      <selection activeCell="I14" sqref="I14"/>
    </sheetView>
  </sheetViews>
  <sheetFormatPr baseColWidth="10" defaultColWidth="11.42578125" defaultRowHeight="15" x14ac:dyDescent="0.25"/>
  <cols>
    <col min="1" max="1" width="1.7109375" style="27" customWidth="1"/>
    <col min="2" max="2" width="6.140625" style="43" customWidth="1"/>
    <col min="3" max="3" width="39" style="27" customWidth="1"/>
    <col min="4" max="9" width="15.28515625" style="27" customWidth="1"/>
    <col min="10" max="10" width="5.7109375" style="27" customWidth="1"/>
    <col min="11" max="11" width="10.7109375" style="27" customWidth="1"/>
    <col min="12" max="16384" width="11.42578125" style="27"/>
  </cols>
  <sheetData>
    <row r="1" spans="1:9" x14ac:dyDescent="0.25">
      <c r="A1" s="25"/>
      <c r="B1" s="26"/>
      <c r="C1" s="25"/>
      <c r="D1" s="25"/>
      <c r="F1" s="25"/>
      <c r="G1" s="25"/>
      <c r="H1" s="25"/>
      <c r="I1" s="25"/>
    </row>
    <row r="2" spans="1:9" x14ac:dyDescent="0.25">
      <c r="A2" s="25"/>
      <c r="B2" s="26"/>
      <c r="C2" s="25"/>
      <c r="D2" s="25"/>
      <c r="E2" s="25"/>
      <c r="F2" s="25"/>
      <c r="G2" s="23"/>
      <c r="H2" s="25"/>
      <c r="I2" s="25"/>
    </row>
    <row r="3" spans="1:9" ht="18.75" x14ac:dyDescent="0.25">
      <c r="A3" s="25"/>
      <c r="B3" s="26"/>
      <c r="C3" s="44" t="s">
        <v>33</v>
      </c>
      <c r="D3" s="44"/>
      <c r="E3" s="44"/>
      <c r="F3" s="44"/>
      <c r="G3" s="44"/>
      <c r="H3" s="44"/>
      <c r="I3" s="25"/>
    </row>
    <row r="4" spans="1:9" ht="18.75" x14ac:dyDescent="0.25">
      <c r="A4" s="25"/>
      <c r="B4" s="26"/>
      <c r="C4" s="24"/>
      <c r="D4" s="24"/>
      <c r="E4" s="24"/>
      <c r="F4" s="24"/>
      <c r="G4" s="24"/>
      <c r="H4" s="24"/>
      <c r="I4" s="25"/>
    </row>
    <row r="5" spans="1:9" ht="18.75" x14ac:dyDescent="0.25">
      <c r="A5" s="25"/>
      <c r="B5" s="26"/>
      <c r="C5" s="13" t="s">
        <v>41</v>
      </c>
      <c r="D5" s="13"/>
      <c r="E5" s="13"/>
      <c r="F5" s="13"/>
      <c r="G5" s="13"/>
      <c r="H5" s="13"/>
      <c r="I5" s="25"/>
    </row>
    <row r="6" spans="1:9" ht="18.75" x14ac:dyDescent="0.25">
      <c r="A6" s="25"/>
      <c r="B6" s="26"/>
      <c r="C6" s="44" t="s">
        <v>34</v>
      </c>
      <c r="D6" s="44"/>
      <c r="E6" s="44"/>
      <c r="F6" s="44"/>
      <c r="G6" s="44"/>
      <c r="H6" s="44"/>
      <c r="I6" s="25"/>
    </row>
    <row r="7" spans="1:9" x14ac:dyDescent="0.25">
      <c r="A7" s="25"/>
      <c r="B7" s="26"/>
      <c r="C7" s="25"/>
      <c r="D7" s="25"/>
      <c r="E7" s="25"/>
      <c r="F7" s="25"/>
      <c r="G7" s="25"/>
      <c r="H7" s="25"/>
      <c r="I7" s="25"/>
    </row>
    <row r="8" spans="1:9" ht="50.1" customHeight="1" x14ac:dyDescent="0.25">
      <c r="A8" s="25"/>
      <c r="B8" s="2" t="s">
        <v>24</v>
      </c>
      <c r="C8" s="2" t="s">
        <v>25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40</v>
      </c>
      <c r="I8" s="2" t="s">
        <v>46</v>
      </c>
    </row>
    <row r="9" spans="1:9" x14ac:dyDescent="0.25">
      <c r="A9" s="25"/>
      <c r="B9" s="26"/>
      <c r="C9" s="25"/>
      <c r="D9" s="25"/>
      <c r="E9" s="25"/>
      <c r="F9" s="25"/>
      <c r="G9" s="25"/>
      <c r="H9" s="25"/>
      <c r="I9" s="25"/>
    </row>
    <row r="10" spans="1:9" x14ac:dyDescent="0.25">
      <c r="A10" s="25"/>
      <c r="B10" s="26"/>
      <c r="C10" s="28" t="s">
        <v>0</v>
      </c>
      <c r="D10" s="25"/>
      <c r="E10" s="25"/>
      <c r="F10" s="25"/>
      <c r="G10" s="25"/>
      <c r="H10" s="25"/>
      <c r="I10" s="25"/>
    </row>
    <row r="11" spans="1:9" x14ac:dyDescent="0.25">
      <c r="A11" s="25"/>
      <c r="B11" s="26">
        <v>31</v>
      </c>
      <c r="C11" s="25" t="s">
        <v>1</v>
      </c>
      <c r="D11" s="29">
        <v>10202</v>
      </c>
      <c r="E11" s="29">
        <v>10202</v>
      </c>
      <c r="F11" s="29">
        <v>9883</v>
      </c>
      <c r="G11" s="30">
        <f>+F11/E11*100</f>
        <v>96.87316212507352</v>
      </c>
      <c r="H11" s="29">
        <v>9891</v>
      </c>
      <c r="I11" s="31">
        <f>+(F11-H11)/H11*100</f>
        <v>-8.0881609544029925E-2</v>
      </c>
    </row>
    <row r="12" spans="1:9" x14ac:dyDescent="0.25">
      <c r="A12" s="25"/>
      <c r="B12" s="26">
        <v>32</v>
      </c>
      <c r="C12" s="25" t="s">
        <v>30</v>
      </c>
      <c r="D12" s="29">
        <v>4608</v>
      </c>
      <c r="E12" s="29">
        <v>4608</v>
      </c>
      <c r="F12" s="29">
        <v>4375</v>
      </c>
      <c r="G12" s="30">
        <f>+F12/E12*100</f>
        <v>94.943576388888886</v>
      </c>
      <c r="H12" s="29">
        <v>4146</v>
      </c>
      <c r="I12" s="30">
        <f>+(F12-H12)/H12*100</f>
        <v>5.5233960443801253</v>
      </c>
    </row>
    <row r="13" spans="1:9" x14ac:dyDescent="0.25">
      <c r="A13" s="25"/>
      <c r="B13" s="26">
        <v>33</v>
      </c>
      <c r="C13" s="25" t="s">
        <v>2</v>
      </c>
      <c r="D13" s="29">
        <v>111</v>
      </c>
      <c r="E13" s="29">
        <v>111</v>
      </c>
      <c r="F13" s="29">
        <v>112</v>
      </c>
      <c r="G13" s="30">
        <f>+F13/E13*100</f>
        <v>100.90090090090089</v>
      </c>
      <c r="H13" s="29">
        <v>78</v>
      </c>
      <c r="I13" s="31">
        <f>+(F13-H13)/H13*100</f>
        <v>43.589743589743591</v>
      </c>
    </row>
    <row r="14" spans="1:9" x14ac:dyDescent="0.25">
      <c r="A14" s="25"/>
      <c r="B14" s="26">
        <v>38</v>
      </c>
      <c r="C14" s="25" t="s">
        <v>3</v>
      </c>
      <c r="D14" s="29">
        <v>0</v>
      </c>
      <c r="E14" s="29">
        <v>0</v>
      </c>
      <c r="F14" s="29">
        <v>235</v>
      </c>
      <c r="G14" s="32" t="s">
        <v>26</v>
      </c>
      <c r="H14" s="29">
        <v>206</v>
      </c>
      <c r="I14" s="31">
        <f>+(F14-H14)/H14*100</f>
        <v>14.077669902912621</v>
      </c>
    </row>
    <row r="15" spans="1:9" x14ac:dyDescent="0.25">
      <c r="A15" s="25"/>
      <c r="B15" s="26">
        <v>39</v>
      </c>
      <c r="C15" s="25" t="s">
        <v>4</v>
      </c>
      <c r="D15" s="29">
        <v>2030</v>
      </c>
      <c r="E15" s="29">
        <v>2076</v>
      </c>
      <c r="F15" s="29">
        <v>3337</v>
      </c>
      <c r="G15" s="30">
        <f>+F15/E15*100</f>
        <v>160.7418111753372</v>
      </c>
      <c r="H15" s="29">
        <v>2417</v>
      </c>
      <c r="I15" s="30">
        <f>+(F15-H15)/H15*100</f>
        <v>38.063715349606952</v>
      </c>
    </row>
    <row r="16" spans="1:9" x14ac:dyDescent="0.25">
      <c r="A16" s="25"/>
      <c r="B16" s="26"/>
      <c r="C16" s="25"/>
      <c r="D16" s="29"/>
      <c r="E16" s="29"/>
      <c r="F16" s="29"/>
      <c r="G16" s="30"/>
      <c r="H16" s="29"/>
      <c r="I16" s="30"/>
    </row>
    <row r="17" spans="1:9" ht="15" customHeight="1" x14ac:dyDescent="0.25">
      <c r="A17" s="25"/>
      <c r="B17" s="1"/>
      <c r="C17" s="22" t="s">
        <v>5</v>
      </c>
      <c r="D17" s="14">
        <f>SUM(D11:D15)</f>
        <v>16951</v>
      </c>
      <c r="E17" s="14">
        <f>SUM(E11:E15)</f>
        <v>16997</v>
      </c>
      <c r="F17" s="14">
        <f>SUM(F11:F15)</f>
        <v>17942</v>
      </c>
      <c r="G17" s="15">
        <f>+F17/E17*100</f>
        <v>105.55980467141259</v>
      </c>
      <c r="H17" s="14">
        <f>SUM(H11:H15)</f>
        <v>16738</v>
      </c>
      <c r="I17" s="16">
        <f>+(F17-H17)/H17*100</f>
        <v>7.1932130481539014</v>
      </c>
    </row>
    <row r="18" spans="1:9" x14ac:dyDescent="0.25">
      <c r="A18" s="25"/>
      <c r="B18" s="26"/>
      <c r="C18" s="25"/>
      <c r="D18" s="29"/>
      <c r="E18" s="29"/>
      <c r="F18" s="29"/>
      <c r="G18" s="30"/>
      <c r="H18" s="29"/>
      <c r="I18" s="30"/>
    </row>
    <row r="19" spans="1:9" x14ac:dyDescent="0.25">
      <c r="A19" s="25"/>
      <c r="B19" s="26"/>
      <c r="C19" s="28" t="s">
        <v>6</v>
      </c>
      <c r="D19" s="29"/>
      <c r="E19" s="29"/>
      <c r="F19" s="29"/>
      <c r="G19" s="30"/>
      <c r="H19" s="29"/>
      <c r="I19" s="30"/>
    </row>
    <row r="20" spans="1:9" x14ac:dyDescent="0.25">
      <c r="A20" s="25"/>
      <c r="B20" s="26">
        <v>40</v>
      </c>
      <c r="C20" s="25" t="s">
        <v>7</v>
      </c>
      <c r="D20" s="29">
        <v>0</v>
      </c>
      <c r="E20" s="29">
        <v>300</v>
      </c>
      <c r="F20" s="29">
        <v>296</v>
      </c>
      <c r="G20" s="30">
        <f t="shared" ref="G20:G26" si="0">+F20/E20*100</f>
        <v>98.666666666666671</v>
      </c>
      <c r="H20" s="29">
        <v>47</v>
      </c>
      <c r="I20" s="30">
        <f t="shared" ref="I20:I26" si="1">+(F20-H20)/H20*100</f>
        <v>529.78723404255322</v>
      </c>
    </row>
    <row r="21" spans="1:9" x14ac:dyDescent="0.25">
      <c r="A21" s="25"/>
      <c r="B21" s="26">
        <v>41</v>
      </c>
      <c r="C21" s="25" t="s">
        <v>8</v>
      </c>
      <c r="D21" s="29">
        <v>0</v>
      </c>
      <c r="E21" s="29">
        <v>1246</v>
      </c>
      <c r="F21" s="29">
        <v>1142</v>
      </c>
      <c r="G21" s="30">
        <f t="shared" si="0"/>
        <v>91.653290529695013</v>
      </c>
      <c r="H21" s="29">
        <v>1032</v>
      </c>
      <c r="I21" s="30">
        <f t="shared" si="1"/>
        <v>10.65891472868217</v>
      </c>
    </row>
    <row r="22" spans="1:9" x14ac:dyDescent="0.25">
      <c r="A22" s="25"/>
      <c r="B22" s="26">
        <v>45</v>
      </c>
      <c r="C22" s="25" t="s">
        <v>10</v>
      </c>
      <c r="D22" s="29">
        <v>82605</v>
      </c>
      <c r="E22" s="29">
        <v>83079</v>
      </c>
      <c r="F22" s="29">
        <v>83031</v>
      </c>
      <c r="G22" s="30">
        <f t="shared" si="0"/>
        <v>99.942223666630554</v>
      </c>
      <c r="H22" s="29">
        <v>80007</v>
      </c>
      <c r="I22" s="30">
        <f t="shared" si="1"/>
        <v>3.7796692789380928</v>
      </c>
    </row>
    <row r="23" spans="1:9" x14ac:dyDescent="0.25">
      <c r="A23" s="25"/>
      <c r="B23" s="26">
        <v>46</v>
      </c>
      <c r="C23" s="25" t="s">
        <v>11</v>
      </c>
      <c r="D23" s="29">
        <v>260</v>
      </c>
      <c r="E23" s="29">
        <v>269</v>
      </c>
      <c r="F23" s="29">
        <v>269</v>
      </c>
      <c r="G23" s="30">
        <f t="shared" si="0"/>
        <v>100</v>
      </c>
      <c r="H23" s="29">
        <v>269</v>
      </c>
      <c r="I23" s="30">
        <f t="shared" si="1"/>
        <v>0</v>
      </c>
    </row>
    <row r="24" spans="1:9" x14ac:dyDescent="0.25">
      <c r="A24" s="25"/>
      <c r="B24" s="26">
        <v>47</v>
      </c>
      <c r="C24" s="25" t="s">
        <v>12</v>
      </c>
      <c r="D24" s="29">
        <v>1227</v>
      </c>
      <c r="E24" s="29">
        <v>1241</v>
      </c>
      <c r="F24" s="29">
        <v>847</v>
      </c>
      <c r="G24" s="30">
        <f t="shared" si="0"/>
        <v>68.251410153102327</v>
      </c>
      <c r="H24" s="29">
        <v>1402</v>
      </c>
      <c r="I24" s="30">
        <f t="shared" si="1"/>
        <v>-39.586305278174038</v>
      </c>
    </row>
    <row r="25" spans="1:9" x14ac:dyDescent="0.25">
      <c r="A25" s="25"/>
      <c r="B25" s="26">
        <v>48</v>
      </c>
      <c r="C25" s="25" t="s">
        <v>13</v>
      </c>
      <c r="D25" s="29">
        <v>0</v>
      </c>
      <c r="E25" s="29">
        <v>17</v>
      </c>
      <c r="F25" s="29">
        <v>418</v>
      </c>
      <c r="G25" s="30">
        <f t="shared" si="0"/>
        <v>2458.8235294117649</v>
      </c>
      <c r="H25" s="29">
        <v>101</v>
      </c>
      <c r="I25" s="30">
        <f t="shared" si="1"/>
        <v>313.86138613861385</v>
      </c>
    </row>
    <row r="26" spans="1:9" x14ac:dyDescent="0.25">
      <c r="A26" s="25"/>
      <c r="B26" s="26">
        <v>49</v>
      </c>
      <c r="C26" s="25" t="s">
        <v>14</v>
      </c>
      <c r="D26" s="29">
        <v>0</v>
      </c>
      <c r="E26" s="29">
        <v>414</v>
      </c>
      <c r="F26" s="29">
        <v>577</v>
      </c>
      <c r="G26" s="30">
        <f t="shared" si="0"/>
        <v>139.37198067632849</v>
      </c>
      <c r="H26" s="29">
        <v>7</v>
      </c>
      <c r="I26" s="30">
        <f t="shared" si="1"/>
        <v>8142.8571428571431</v>
      </c>
    </row>
    <row r="27" spans="1:9" x14ac:dyDescent="0.25">
      <c r="A27" s="25"/>
      <c r="B27" s="26"/>
      <c r="C27" s="25"/>
      <c r="D27" s="29"/>
      <c r="E27" s="29"/>
      <c r="F27" s="29"/>
      <c r="G27" s="30"/>
      <c r="H27" s="29"/>
      <c r="I27" s="30"/>
    </row>
    <row r="28" spans="1:9" ht="15" customHeight="1" x14ac:dyDescent="0.25">
      <c r="A28" s="25"/>
      <c r="B28" s="1"/>
      <c r="C28" s="22" t="s">
        <v>27</v>
      </c>
      <c r="D28" s="14">
        <f>SUM(D20:D26)</f>
        <v>84092</v>
      </c>
      <c r="E28" s="14">
        <f>SUM(E20:E26)</f>
        <v>86566</v>
      </c>
      <c r="F28" s="14">
        <f>SUM(F20:F26)</f>
        <v>86580</v>
      </c>
      <c r="G28" s="15">
        <f>+F28/E28*100</f>
        <v>100.01617263128711</v>
      </c>
      <c r="H28" s="14">
        <f>SUM(H20:H26)</f>
        <v>82865</v>
      </c>
      <c r="I28" s="16">
        <f>+(F28-H28)/H28*100</f>
        <v>4.4831955590418149</v>
      </c>
    </row>
    <row r="29" spans="1:9" x14ac:dyDescent="0.25">
      <c r="A29" s="25"/>
      <c r="B29" s="26"/>
      <c r="C29" s="25"/>
      <c r="D29" s="29"/>
      <c r="E29" s="29"/>
      <c r="F29" s="29"/>
      <c r="G29" s="30"/>
      <c r="H29" s="29"/>
      <c r="I29" s="30"/>
    </row>
    <row r="30" spans="1:9" x14ac:dyDescent="0.25">
      <c r="A30" s="25"/>
      <c r="B30" s="26"/>
      <c r="C30" s="28" t="s">
        <v>15</v>
      </c>
      <c r="D30" s="29"/>
      <c r="E30" s="29"/>
      <c r="F30" s="29"/>
      <c r="G30" s="30"/>
      <c r="H30" s="29"/>
      <c r="I30" s="30"/>
    </row>
    <row r="31" spans="1:9" x14ac:dyDescent="0.25">
      <c r="A31" s="25"/>
      <c r="B31" s="26">
        <v>52</v>
      </c>
      <c r="C31" s="25" t="s">
        <v>47</v>
      </c>
      <c r="D31" s="29">
        <v>0</v>
      </c>
      <c r="E31" s="29">
        <v>0</v>
      </c>
      <c r="F31" s="29">
        <v>290</v>
      </c>
      <c r="G31" s="32" t="s">
        <v>26</v>
      </c>
      <c r="H31" s="29">
        <v>0</v>
      </c>
      <c r="I31" s="32" t="s">
        <v>26</v>
      </c>
    </row>
    <row r="32" spans="1:9" x14ac:dyDescent="0.25">
      <c r="A32" s="25"/>
      <c r="B32" s="26">
        <v>54</v>
      </c>
      <c r="C32" s="25" t="s">
        <v>16</v>
      </c>
      <c r="D32" s="29">
        <v>400</v>
      </c>
      <c r="E32" s="29">
        <v>400</v>
      </c>
      <c r="F32" s="29">
        <v>498</v>
      </c>
      <c r="G32" s="30">
        <f>+F32/E32*100</f>
        <v>124.50000000000001</v>
      </c>
      <c r="H32" s="29">
        <v>429</v>
      </c>
      <c r="I32" s="30">
        <f>+(F32-H32)/H32*100</f>
        <v>16.083916083916083</v>
      </c>
    </row>
    <row r="33" spans="1:9" x14ac:dyDescent="0.25">
      <c r="A33" s="25"/>
      <c r="B33" s="26">
        <v>55</v>
      </c>
      <c r="C33" s="25" t="s">
        <v>17</v>
      </c>
      <c r="D33" s="29">
        <v>100</v>
      </c>
      <c r="E33" s="29">
        <v>100</v>
      </c>
      <c r="F33" s="29">
        <v>76</v>
      </c>
      <c r="G33" s="30">
        <f>+F33/E33*100</f>
        <v>76</v>
      </c>
      <c r="H33" s="29">
        <v>87</v>
      </c>
      <c r="I33" s="30">
        <f>+(F33-H33)/H33*100</f>
        <v>-12.643678160919542</v>
      </c>
    </row>
    <row r="34" spans="1:9" x14ac:dyDescent="0.25">
      <c r="A34" s="25"/>
      <c r="B34" s="26"/>
      <c r="C34" s="25"/>
      <c r="D34" s="29"/>
      <c r="E34" s="29"/>
      <c r="F34" s="29"/>
      <c r="G34" s="30"/>
      <c r="H34" s="29"/>
      <c r="I34" s="30"/>
    </row>
    <row r="35" spans="1:9" ht="15" customHeight="1" x14ac:dyDescent="0.25">
      <c r="A35" s="25"/>
      <c r="B35" s="1"/>
      <c r="C35" s="22" t="s">
        <v>18</v>
      </c>
      <c r="D35" s="14">
        <f>SUM(D31:D33)</f>
        <v>500</v>
      </c>
      <c r="E35" s="14">
        <f t="shared" ref="E35:F35" si="2">SUM(E31:E33)</f>
        <v>500</v>
      </c>
      <c r="F35" s="14">
        <f t="shared" si="2"/>
        <v>864</v>
      </c>
      <c r="G35" s="15">
        <f>+F35/E35*100</f>
        <v>172.8</v>
      </c>
      <c r="H35" s="14">
        <f>SUM(H31:H33)</f>
        <v>516</v>
      </c>
      <c r="I35" s="16">
        <f>+(F35-H35)/H35*100</f>
        <v>67.441860465116278</v>
      </c>
    </row>
    <row r="36" spans="1:9" x14ac:dyDescent="0.25">
      <c r="A36" s="25"/>
      <c r="B36" s="26"/>
      <c r="C36" s="25"/>
      <c r="D36" s="29"/>
      <c r="E36" s="29"/>
      <c r="F36" s="29"/>
      <c r="G36" s="30"/>
      <c r="H36" s="29"/>
      <c r="I36" s="30"/>
    </row>
    <row r="37" spans="1:9" ht="15.95" customHeight="1" x14ac:dyDescent="0.25">
      <c r="A37" s="25"/>
      <c r="B37" s="1"/>
      <c r="C37" s="17" t="s">
        <v>36</v>
      </c>
      <c r="D37" s="14">
        <f>SUM(D17+D28+D35)</f>
        <v>101543</v>
      </c>
      <c r="E37" s="14">
        <f>SUM(E17+E28+E35)</f>
        <v>104063</v>
      </c>
      <c r="F37" s="14">
        <f>SUM(F17+F28+F35)</f>
        <v>105386</v>
      </c>
      <c r="G37" s="15">
        <f>+F37/E37*100</f>
        <v>101.27134524278563</v>
      </c>
      <c r="H37" s="14">
        <f>SUM(H17+H28+H35)</f>
        <v>100119</v>
      </c>
      <c r="I37" s="15">
        <f>+(F37-H37)/H37*100</f>
        <v>5.2607397197335173</v>
      </c>
    </row>
    <row r="38" spans="1:9" x14ac:dyDescent="0.25">
      <c r="A38" s="25"/>
      <c r="B38" s="26"/>
      <c r="C38" s="25"/>
      <c r="D38" s="29"/>
      <c r="E38" s="29"/>
      <c r="F38" s="29"/>
      <c r="G38" s="30"/>
      <c r="H38" s="29"/>
      <c r="I38" s="30"/>
    </row>
    <row r="39" spans="1:9" x14ac:dyDescent="0.25">
      <c r="A39" s="25"/>
      <c r="B39" s="26"/>
      <c r="C39" s="28" t="s">
        <v>19</v>
      </c>
      <c r="D39" s="29"/>
      <c r="E39" s="29"/>
      <c r="F39" s="29"/>
      <c r="G39" s="30"/>
      <c r="H39" s="29"/>
      <c r="I39" s="30"/>
    </row>
    <row r="40" spans="1:9" x14ac:dyDescent="0.25">
      <c r="A40" s="25"/>
      <c r="B40" s="26">
        <v>70</v>
      </c>
      <c r="C40" s="25" t="s">
        <v>7</v>
      </c>
      <c r="D40" s="29">
        <v>9189</v>
      </c>
      <c r="E40" s="29">
        <v>12539</v>
      </c>
      <c r="F40" s="29">
        <v>6760</v>
      </c>
      <c r="G40" s="30">
        <f t="shared" ref="G40:G45" si="3">+F40/E40*100</f>
        <v>53.911795198979185</v>
      </c>
      <c r="H40" s="29">
        <v>6422</v>
      </c>
      <c r="I40" s="31">
        <f t="shared" ref="I40:I45" si="4">+(F40-H40)/H40*100</f>
        <v>5.2631578947368416</v>
      </c>
    </row>
    <row r="41" spans="1:9" x14ac:dyDescent="0.25">
      <c r="A41" s="25"/>
      <c r="B41" s="26">
        <v>74</v>
      </c>
      <c r="C41" s="25" t="s">
        <v>9</v>
      </c>
      <c r="D41" s="29">
        <v>0</v>
      </c>
      <c r="E41" s="29">
        <v>186</v>
      </c>
      <c r="F41" s="29">
        <v>186</v>
      </c>
      <c r="G41" s="30">
        <f t="shared" si="3"/>
        <v>100</v>
      </c>
      <c r="H41" s="29">
        <v>112</v>
      </c>
      <c r="I41" s="31">
        <f t="shared" si="4"/>
        <v>66.071428571428569</v>
      </c>
    </row>
    <row r="42" spans="1:9" x14ac:dyDescent="0.25">
      <c r="A42" s="25"/>
      <c r="B42" s="26">
        <v>75</v>
      </c>
      <c r="C42" s="25" t="s">
        <v>10</v>
      </c>
      <c r="D42" s="29">
        <v>7762</v>
      </c>
      <c r="E42" s="29">
        <v>8430</v>
      </c>
      <c r="F42" s="29">
        <v>8248</v>
      </c>
      <c r="G42" s="30">
        <f t="shared" si="3"/>
        <v>97.841043890865947</v>
      </c>
      <c r="H42" s="29">
        <v>7652</v>
      </c>
      <c r="I42" s="30">
        <f t="shared" si="4"/>
        <v>7.7888133821223215</v>
      </c>
    </row>
    <row r="43" spans="1:9" x14ac:dyDescent="0.25">
      <c r="A43" s="25"/>
      <c r="B43" s="26">
        <v>77</v>
      </c>
      <c r="C43" s="25" t="s">
        <v>12</v>
      </c>
      <c r="D43" s="29">
        <v>0</v>
      </c>
      <c r="E43" s="29">
        <v>118</v>
      </c>
      <c r="F43" s="29">
        <v>118</v>
      </c>
      <c r="G43" s="30">
        <f t="shared" si="3"/>
        <v>100</v>
      </c>
      <c r="H43" s="29">
        <v>84</v>
      </c>
      <c r="I43" s="30">
        <f t="shared" si="4"/>
        <v>40.476190476190474</v>
      </c>
    </row>
    <row r="44" spans="1:9" x14ac:dyDescent="0.25">
      <c r="A44" s="25"/>
      <c r="B44" s="26">
        <v>78</v>
      </c>
      <c r="C44" s="25" t="s">
        <v>13</v>
      </c>
      <c r="D44" s="29">
        <v>235</v>
      </c>
      <c r="E44" s="29">
        <v>460</v>
      </c>
      <c r="F44" s="29">
        <v>334</v>
      </c>
      <c r="G44" s="30">
        <f t="shared" si="3"/>
        <v>72.608695652173921</v>
      </c>
      <c r="H44" s="29">
        <v>263</v>
      </c>
      <c r="I44" s="30">
        <f t="shared" si="4"/>
        <v>26.996197718631176</v>
      </c>
    </row>
    <row r="45" spans="1:9" x14ac:dyDescent="0.25">
      <c r="A45" s="25"/>
      <c r="B45" s="26">
        <v>79</v>
      </c>
      <c r="C45" s="25" t="s">
        <v>14</v>
      </c>
      <c r="D45" s="29">
        <v>10271</v>
      </c>
      <c r="E45" s="29">
        <v>19500</v>
      </c>
      <c r="F45" s="29">
        <v>19098</v>
      </c>
      <c r="G45" s="30">
        <f t="shared" si="3"/>
        <v>97.938461538461539</v>
      </c>
      <c r="H45" s="29">
        <v>8292</v>
      </c>
      <c r="I45" s="30">
        <f t="shared" si="4"/>
        <v>130.31837916063677</v>
      </c>
    </row>
    <row r="46" spans="1:9" x14ac:dyDescent="0.25">
      <c r="A46" s="25"/>
      <c r="B46" s="26"/>
      <c r="C46" s="25"/>
      <c r="D46" s="29"/>
      <c r="E46" s="29"/>
      <c r="F46" s="29"/>
      <c r="G46" s="30"/>
      <c r="H46" s="29"/>
      <c r="I46" s="30"/>
    </row>
    <row r="47" spans="1:9" ht="15" customHeight="1" x14ac:dyDescent="0.25">
      <c r="A47" s="25"/>
      <c r="B47" s="1"/>
      <c r="C47" s="22" t="s">
        <v>20</v>
      </c>
      <c r="D47" s="14">
        <f>SUM(D40:D45)</f>
        <v>27457</v>
      </c>
      <c r="E47" s="14">
        <f>SUM(E40:E45)</f>
        <v>41233</v>
      </c>
      <c r="F47" s="14">
        <f>SUM(F40:F45)</f>
        <v>34744</v>
      </c>
      <c r="G47" s="15">
        <f>+F47/E47*100</f>
        <v>84.262605194868186</v>
      </c>
      <c r="H47" s="14">
        <f>SUM(H40:H45)</f>
        <v>22825</v>
      </c>
      <c r="I47" s="16">
        <f>+(F47-H47)/H47*100</f>
        <v>52.219058050383346</v>
      </c>
    </row>
    <row r="48" spans="1:9" x14ac:dyDescent="0.25">
      <c r="A48" s="25"/>
      <c r="B48" s="26"/>
      <c r="C48" s="25"/>
      <c r="D48" s="29"/>
      <c r="E48" s="29"/>
      <c r="F48" s="29"/>
      <c r="G48" s="30"/>
      <c r="H48" s="29"/>
      <c r="I48" s="30"/>
    </row>
    <row r="49" spans="1:11" ht="15.95" customHeight="1" x14ac:dyDescent="0.25">
      <c r="A49" s="25"/>
      <c r="B49" s="1"/>
      <c r="C49" s="17" t="s">
        <v>37</v>
      </c>
      <c r="D49" s="14">
        <f>+D47</f>
        <v>27457</v>
      </c>
      <c r="E49" s="14">
        <f>+E47</f>
        <v>41233</v>
      </c>
      <c r="F49" s="14">
        <f>+F47</f>
        <v>34744</v>
      </c>
      <c r="G49" s="15">
        <f>+F49/E49*100</f>
        <v>84.262605194868186</v>
      </c>
      <c r="H49" s="14">
        <f>+H47</f>
        <v>22825</v>
      </c>
      <c r="I49" s="15">
        <f>+(F49-H49)/H49*100</f>
        <v>52.219058050383346</v>
      </c>
    </row>
    <row r="50" spans="1:11" ht="15.95" customHeight="1" x14ac:dyDescent="0.25">
      <c r="A50" s="25"/>
      <c r="B50" s="1"/>
      <c r="C50" s="18" t="s">
        <v>38</v>
      </c>
      <c r="D50" s="19">
        <f>SUM(D37+D49)</f>
        <v>129000</v>
      </c>
      <c r="E50" s="19">
        <f>SUM(E37+E49)</f>
        <v>145296</v>
      </c>
      <c r="F50" s="19">
        <f>SUM(F37+F49)</f>
        <v>140130</v>
      </c>
      <c r="G50" s="20">
        <f>+F50/E50*100</f>
        <v>96.444499504459856</v>
      </c>
      <c r="H50" s="19">
        <f>SUM(H37+H49)</f>
        <v>122944</v>
      </c>
      <c r="I50" s="20">
        <f>+(F50-H50)/H50*100</f>
        <v>13.978722019781365</v>
      </c>
    </row>
    <row r="51" spans="1:11" x14ac:dyDescent="0.25">
      <c r="A51" s="25"/>
      <c r="B51" s="26"/>
      <c r="C51" s="25"/>
      <c r="D51" s="29"/>
      <c r="E51" s="29"/>
      <c r="F51" s="29"/>
      <c r="G51" s="30"/>
      <c r="H51" s="29"/>
      <c r="I51" s="30"/>
    </row>
    <row r="52" spans="1:11" x14ac:dyDescent="0.25">
      <c r="A52" s="25"/>
      <c r="B52" s="26"/>
      <c r="C52" s="28" t="s">
        <v>28</v>
      </c>
      <c r="D52" s="29"/>
      <c r="E52" s="29"/>
      <c r="F52" s="29"/>
      <c r="G52" s="30"/>
      <c r="H52" s="29"/>
      <c r="I52" s="30"/>
    </row>
    <row r="53" spans="1:11" ht="15" customHeight="1" x14ac:dyDescent="0.25">
      <c r="A53" s="25"/>
      <c r="B53" s="26">
        <v>83</v>
      </c>
      <c r="C53" s="25" t="s">
        <v>21</v>
      </c>
      <c r="D53" s="29">
        <v>100</v>
      </c>
      <c r="E53" s="29">
        <v>100</v>
      </c>
      <c r="F53" s="29">
        <v>41</v>
      </c>
      <c r="G53" s="30">
        <f>+F53/E53*100</f>
        <v>41</v>
      </c>
      <c r="H53" s="29">
        <v>37</v>
      </c>
      <c r="I53" s="31">
        <f>+(F53-H53)/H53*100</f>
        <v>10.810810810810811</v>
      </c>
      <c r="K53" s="33"/>
    </row>
    <row r="54" spans="1:11" ht="15" customHeight="1" x14ac:dyDescent="0.25">
      <c r="A54" s="25"/>
      <c r="B54" s="26">
        <v>87</v>
      </c>
      <c r="C54" s="25" t="s">
        <v>22</v>
      </c>
      <c r="D54" s="29">
        <v>2200</v>
      </c>
      <c r="E54" s="29">
        <v>41284</v>
      </c>
      <c r="F54" s="29">
        <v>0</v>
      </c>
      <c r="G54" s="30">
        <f>+F54/E54*100</f>
        <v>0</v>
      </c>
      <c r="H54" s="29">
        <v>0</v>
      </c>
      <c r="I54" s="32" t="s">
        <v>26</v>
      </c>
      <c r="K54" s="33"/>
    </row>
    <row r="55" spans="1:11" x14ac:dyDescent="0.25">
      <c r="A55" s="25"/>
      <c r="B55" s="26"/>
      <c r="C55" s="25"/>
      <c r="D55" s="29"/>
      <c r="E55" s="29"/>
      <c r="F55" s="29"/>
      <c r="G55" s="30"/>
      <c r="H55" s="29"/>
      <c r="I55" s="30"/>
    </row>
    <row r="56" spans="1:11" ht="15" customHeight="1" x14ac:dyDescent="0.25">
      <c r="A56" s="25"/>
      <c r="B56" s="1"/>
      <c r="C56" s="22" t="s">
        <v>29</v>
      </c>
      <c r="D56" s="14">
        <f>SUM(D53:D55)</f>
        <v>2300</v>
      </c>
      <c r="E56" s="14">
        <f>SUM(E53:E55)</f>
        <v>41384</v>
      </c>
      <c r="F56" s="14">
        <f>SUM(F53:F55)</f>
        <v>41</v>
      </c>
      <c r="G56" s="15">
        <f>+F56/E56*100</f>
        <v>9.9072105161415042E-2</v>
      </c>
      <c r="H56" s="14">
        <f>SUM(H53:H55)</f>
        <v>37</v>
      </c>
      <c r="I56" s="16">
        <f>+(F56-H56)/H56*100</f>
        <v>10.810810810810811</v>
      </c>
    </row>
    <row r="57" spans="1:11" ht="15" customHeight="1" x14ac:dyDescent="0.25">
      <c r="A57" s="25"/>
      <c r="B57" s="3"/>
      <c r="C57" s="4"/>
      <c r="D57" s="5"/>
      <c r="E57" s="5"/>
      <c r="F57" s="5"/>
      <c r="G57" s="6"/>
      <c r="H57" s="5"/>
      <c r="I57" s="7"/>
    </row>
    <row r="58" spans="1:11" x14ac:dyDescent="0.25">
      <c r="A58" s="25"/>
      <c r="B58" s="26"/>
      <c r="C58" s="28" t="s">
        <v>31</v>
      </c>
      <c r="D58" s="29"/>
      <c r="E58" s="29"/>
      <c r="F58" s="29"/>
      <c r="G58" s="30"/>
      <c r="H58" s="29"/>
      <c r="I58" s="30"/>
    </row>
    <row r="59" spans="1:11" ht="15" customHeight="1" x14ac:dyDescent="0.25">
      <c r="A59" s="25"/>
      <c r="B59" s="26">
        <v>91</v>
      </c>
      <c r="C59" s="25" t="s">
        <v>35</v>
      </c>
      <c r="D59" s="29">
        <v>0</v>
      </c>
      <c r="E59" s="29">
        <v>0</v>
      </c>
      <c r="F59" s="29">
        <v>70</v>
      </c>
      <c r="G59" s="32" t="s">
        <v>26</v>
      </c>
      <c r="H59" s="29">
        <v>1183</v>
      </c>
      <c r="I59" s="32">
        <f>+(F59-H59)/H59*100</f>
        <v>-94.082840236686394</v>
      </c>
    </row>
    <row r="60" spans="1:11" ht="15" customHeight="1" x14ac:dyDescent="0.25">
      <c r="A60" s="25"/>
      <c r="B60" s="8"/>
      <c r="C60" s="9"/>
      <c r="D60" s="10"/>
      <c r="E60" s="10"/>
      <c r="F60" s="10"/>
      <c r="G60" s="11"/>
      <c r="H60" s="10"/>
      <c r="I60" s="12"/>
    </row>
    <row r="61" spans="1:11" ht="15" customHeight="1" x14ac:dyDescent="0.25">
      <c r="A61" s="25"/>
      <c r="B61" s="1"/>
      <c r="C61" s="22" t="s">
        <v>32</v>
      </c>
      <c r="D61" s="14">
        <f>+D59</f>
        <v>0</v>
      </c>
      <c r="E61" s="14">
        <f t="shared" ref="E61:F61" si="5">+E59</f>
        <v>0</v>
      </c>
      <c r="F61" s="14">
        <f t="shared" si="5"/>
        <v>70</v>
      </c>
      <c r="G61" s="21" t="s">
        <v>26</v>
      </c>
      <c r="H61" s="14">
        <f t="shared" ref="H61" si="6">+H59</f>
        <v>1183</v>
      </c>
      <c r="I61" s="21">
        <f>+(F61-H61)/H61*100</f>
        <v>-94.082840236686394</v>
      </c>
    </row>
    <row r="62" spans="1:11" x14ac:dyDescent="0.25">
      <c r="A62" s="25"/>
      <c r="B62" s="26"/>
      <c r="C62" s="25"/>
      <c r="D62" s="29"/>
      <c r="E62" s="29"/>
      <c r="F62" s="29"/>
      <c r="G62" s="30"/>
      <c r="H62" s="29"/>
      <c r="I62" s="30"/>
    </row>
    <row r="63" spans="1:11" ht="15.95" customHeight="1" x14ac:dyDescent="0.25">
      <c r="A63" s="25"/>
      <c r="B63" s="1"/>
      <c r="C63" s="18" t="s">
        <v>39</v>
      </c>
      <c r="D63" s="19">
        <f>+D56+D61</f>
        <v>2300</v>
      </c>
      <c r="E63" s="19">
        <f t="shared" ref="E63:F63" si="7">+E56+E61</f>
        <v>41384</v>
      </c>
      <c r="F63" s="19">
        <f t="shared" si="7"/>
        <v>111</v>
      </c>
      <c r="G63" s="20">
        <f>+F63/E63*100</f>
        <v>0.2682196017784651</v>
      </c>
      <c r="H63" s="19">
        <f t="shared" ref="H63" si="8">+H56+H61</f>
        <v>1220</v>
      </c>
      <c r="I63" s="20">
        <f>+(F63-H63)/H63*100</f>
        <v>-90.901639344262293</v>
      </c>
    </row>
    <row r="64" spans="1:11" x14ac:dyDescent="0.25">
      <c r="A64" s="25"/>
      <c r="B64" s="26"/>
      <c r="C64" s="25"/>
      <c r="D64" s="34"/>
      <c r="E64" s="34"/>
      <c r="F64" s="34"/>
      <c r="G64" s="35"/>
      <c r="H64" s="34"/>
      <c r="I64" s="36"/>
    </row>
    <row r="65" spans="1:9" ht="24.95" customHeight="1" x14ac:dyDescent="0.25">
      <c r="A65" s="25"/>
      <c r="B65" s="37"/>
      <c r="C65" s="38" t="s">
        <v>23</v>
      </c>
      <c r="D65" s="39">
        <f>SUM(D50+D63)</f>
        <v>131300</v>
      </c>
      <c r="E65" s="39">
        <f>SUM(E50+E63)</f>
        <v>186680</v>
      </c>
      <c r="F65" s="39">
        <f>SUM(F50+F63)</f>
        <v>140241</v>
      </c>
      <c r="G65" s="40">
        <f>+F65/E65*100</f>
        <v>75.12374116134562</v>
      </c>
      <c r="H65" s="39">
        <f>SUM(H50+H63)</f>
        <v>124164</v>
      </c>
      <c r="I65" s="41">
        <f>+(F65-H65)/H65*100</f>
        <v>12.948197545182177</v>
      </c>
    </row>
    <row r="66" spans="1:9" x14ac:dyDescent="0.25">
      <c r="A66" s="25"/>
      <c r="B66" s="26"/>
      <c r="C66" s="25"/>
      <c r="D66" s="29"/>
      <c r="E66" s="29"/>
      <c r="F66" s="29"/>
      <c r="G66" s="29"/>
      <c r="H66" s="25"/>
      <c r="I66" s="42"/>
    </row>
    <row r="67" spans="1:9" x14ac:dyDescent="0.25">
      <c r="A67" s="25"/>
      <c r="B67" s="26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6"/>
      <c r="C68" s="25"/>
      <c r="D68" s="25"/>
      <c r="E68" s="29"/>
      <c r="F68" s="29"/>
      <c r="G68" s="25"/>
      <c r="H68" s="25"/>
      <c r="I68" s="25"/>
    </row>
    <row r="69" spans="1:9" x14ac:dyDescent="0.25">
      <c r="A69" s="25"/>
      <c r="B69" s="26"/>
      <c r="C69" s="25"/>
      <c r="D69" s="25"/>
      <c r="E69" s="25"/>
      <c r="F69" s="25"/>
      <c r="G69" s="25"/>
      <c r="H69" s="25"/>
    </row>
    <row r="70" spans="1:9" x14ac:dyDescent="0.25">
      <c r="A70" s="25"/>
      <c r="B70" s="26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6"/>
      <c r="C71" s="25"/>
      <c r="D71" s="25"/>
      <c r="E71" s="25"/>
      <c r="F71" s="25"/>
      <c r="G71" s="25"/>
      <c r="H71" s="25"/>
    </row>
  </sheetData>
  <mergeCells count="2">
    <mergeCell ref="C3:H3"/>
    <mergeCell ref="C6:H6"/>
  </mergeCells>
  <printOptions horizontalCentered="1"/>
  <pageMargins left="0.98425196850393704" right="0.78740157480314965" top="1.1811023622047245" bottom="0.98425196850393704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ing-art c1 </vt:lpstr>
      <vt:lpstr>'ing-art c1 '!Área_de_impresión</vt:lpstr>
      <vt:lpstr>'ing-art c1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2024-11-29T11:27:37Z</dcterms:created>
  <dcterms:modified xsi:type="dcterms:W3CDTF">2024-11-29T11:27:43Z</dcterms:modified>
</cp:coreProperties>
</file>