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17B0B39-2B5E-4546-B538-74FEBA830FF4}" xr6:coauthVersionLast="47" xr6:coauthVersionMax="47" xr10:uidLastSave="{00000000-0000-0000-0000-000000000000}"/>
  <bookViews>
    <workbookView xWindow="-120" yWindow="-120" windowWidth="29040" windowHeight="16440" xr2:uid="{001C2CC9-696C-41A9-83AC-AECF2F76F2A1}"/>
  </bookViews>
  <sheets>
    <sheet name="CompI-conc.22-23" sheetId="1" r:id="rId1"/>
  </sheets>
  <externalReferences>
    <externalReference r:id="rId2"/>
  </externalReferences>
  <definedNames>
    <definedName name="Print_Area" localSheetId="0">'CompI-conc.22-23'!$A$2:$E$49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C48" i="1" s="1"/>
  <c r="C45" i="1"/>
  <c r="D44" i="1"/>
  <c r="D43" i="1"/>
  <c r="E43" i="1" s="1"/>
  <c r="C42" i="1"/>
  <c r="D41" i="1"/>
  <c r="E41" i="1" s="1"/>
  <c r="D40" i="1"/>
  <c r="E40" i="1" s="1"/>
  <c r="E39" i="1"/>
  <c r="D38" i="1"/>
  <c r="E38" i="1" s="1"/>
  <c r="D37" i="1"/>
  <c r="E37" i="1" s="1"/>
  <c r="E36" i="1"/>
  <c r="D36" i="1"/>
  <c r="D35" i="1"/>
  <c r="E35" i="1" s="1"/>
  <c r="D34" i="1"/>
  <c r="E34" i="1" s="1"/>
  <c r="D33" i="1"/>
  <c r="E33" i="1" s="1"/>
  <c r="E32" i="1"/>
  <c r="D32" i="1"/>
  <c r="D31" i="1"/>
  <c r="E31" i="1" s="1"/>
  <c r="C30" i="1"/>
  <c r="D29" i="1"/>
  <c r="D30" i="1" s="1"/>
  <c r="E30" i="1" s="1"/>
  <c r="E28" i="1"/>
  <c r="D28" i="1"/>
  <c r="C27" i="1"/>
  <c r="D26" i="1"/>
  <c r="E26" i="1" s="1"/>
  <c r="E25" i="1"/>
  <c r="D25" i="1"/>
  <c r="D24" i="1"/>
  <c r="E24" i="1" s="1"/>
  <c r="D23" i="1"/>
  <c r="E23" i="1" s="1"/>
  <c r="D22" i="1"/>
  <c r="D27" i="1" s="1"/>
  <c r="E27" i="1" s="1"/>
  <c r="C21" i="1"/>
  <c r="E20" i="1"/>
  <c r="D20" i="1"/>
  <c r="E19" i="1"/>
  <c r="D19" i="1"/>
  <c r="D18" i="1"/>
  <c r="E18" i="1" s="1"/>
  <c r="E17" i="1"/>
  <c r="D17" i="1"/>
  <c r="E16" i="1"/>
  <c r="D16" i="1"/>
  <c r="E15" i="1"/>
  <c r="D15" i="1"/>
  <c r="D14" i="1"/>
  <c r="E14" i="1" s="1"/>
  <c r="E13" i="1"/>
  <c r="D13" i="1"/>
  <c r="E12" i="1"/>
  <c r="D12" i="1"/>
  <c r="E11" i="1"/>
  <c r="D11" i="1"/>
  <c r="D10" i="1"/>
  <c r="E10" i="1" s="1"/>
  <c r="E9" i="1"/>
  <c r="D9" i="1"/>
  <c r="E8" i="1"/>
  <c r="D8" i="1"/>
  <c r="E7" i="1"/>
  <c r="D7" i="1"/>
  <c r="D6" i="1"/>
  <c r="E6" i="1" s="1"/>
  <c r="E5" i="1"/>
  <c r="D5" i="1"/>
  <c r="D21" i="1" s="1"/>
  <c r="E21" i="1" s="1"/>
  <c r="E29" i="1" l="1"/>
  <c r="D45" i="1"/>
  <c r="E45" i="1" s="1"/>
  <c r="E22" i="1"/>
  <c r="D42" i="1"/>
  <c r="E42" i="1" s="1"/>
  <c r="D48" i="1" l="1"/>
  <c r="E48" i="1" s="1"/>
</calcChain>
</file>

<file path=xl/sharedStrings.xml><?xml version="1.0" encoding="utf-8"?>
<sst xmlns="http://schemas.openxmlformats.org/spreadsheetml/2006/main" count="51" uniqueCount="47">
  <si>
    <t>Estado de Ingresos. Comparación 2022/2023 por Conceptos</t>
  </si>
  <si>
    <t>CTO.</t>
  </si>
  <si>
    <t>DENOMINACIÓN</t>
  </si>
  <si>
    <t>INC. %</t>
  </si>
  <si>
    <t>Derechos de matrícula Grado y Postgrado</t>
  </si>
  <si>
    <t>Derechos de matrículas en Estudios Propios</t>
  </si>
  <si>
    <t>Derechos de matrícula CIUC</t>
  </si>
  <si>
    <t>Cursos y seminarios Extensión Universitaria</t>
  </si>
  <si>
    <t xml:space="preserve">Otros cursos y seminarios </t>
  </si>
  <si>
    <t>Tasas administrativas</t>
  </si>
  <si>
    <t>Uso de teléfonos y fax</t>
  </si>
  <si>
    <t>Convenios y Contratos art. 83 LOU</t>
  </si>
  <si>
    <t>Otras prestaciones de servicios</t>
  </si>
  <si>
    <t>Venta de publicaciones propias</t>
  </si>
  <si>
    <t>Venta de fotocopias</t>
  </si>
  <si>
    <t>Salas de impresión</t>
  </si>
  <si>
    <t>Venta de impresos y guías</t>
  </si>
  <si>
    <t xml:space="preserve">Retenciones convenios, proyectos y cursos </t>
  </si>
  <si>
    <t>Venta de Patentes</t>
  </si>
  <si>
    <t>Ingresos diversos</t>
  </si>
  <si>
    <t>TOTAL CAPÍTULO 3</t>
  </si>
  <si>
    <t xml:space="preserve">Consejería de Universidades, Igualdad, Cultura y D. Contrato Programa </t>
  </si>
  <si>
    <t>Otros ingresos del Gobierno Regional</t>
  </si>
  <si>
    <t>Ayuntamientos</t>
  </si>
  <si>
    <t>Entidades bancarias</t>
  </si>
  <si>
    <t>Otras transferencias corrientes</t>
  </si>
  <si>
    <t>TOTAL CAPÍTULO 4</t>
  </si>
  <si>
    <t>Alquileres de inmuebles</t>
  </si>
  <si>
    <t>Concesiones administrativas</t>
  </si>
  <si>
    <t>TOTAL CAPÍTULO 5</t>
  </si>
  <si>
    <t>Admón. Del Estado para investigación</t>
  </si>
  <si>
    <t>AEI. Programa de Contratos y ayudas</t>
  </si>
  <si>
    <t>MU. Programa de Contratos y ayudas</t>
  </si>
  <si>
    <t>Otras transferencias de capital de Instituciones sin fines de lucro</t>
  </si>
  <si>
    <t>Programa Marco Europeo de investigación</t>
  </si>
  <si>
    <t>Proyectos Europeos FEDER</t>
  </si>
  <si>
    <t>FEDER Regional 2021-2027</t>
  </si>
  <si>
    <t>Proyectos Europeos Erasmus +</t>
  </si>
  <si>
    <t>Fondos Next Generation</t>
  </si>
  <si>
    <t>TOTAL CAPÍTULO 7</t>
  </si>
  <si>
    <t>Reintegro de préstamos al personal</t>
  </si>
  <si>
    <t>Remanente de tesorería</t>
  </si>
  <si>
    <t>---</t>
  </si>
  <si>
    <t>TOTAL CAPÍTULO 8</t>
  </si>
  <si>
    <t>Anticipos reembolsables a largo plazo entes sector público</t>
  </si>
  <si>
    <t>TOTAL CAPÍTULO 9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</si>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</sst>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\-#,##0.00\ "/>
  </numFmts>
  <fonts count="12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3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3"/>
      </bottom>
      <diagonal/>
    </border>
    <border>
      <left/>
      <right/>
      <top style="thin">
        <color theme="4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3"/>
      </top>
      <bottom style="thin">
        <color theme="0"/>
      </bottom>
      <diagonal/>
    </border>
    <border>
      <left style="thin">
        <color theme="4"/>
      </left>
      <right/>
      <top style="thin">
        <color theme="3"/>
      </top>
      <bottom style="thin">
        <color theme="0"/>
      </bottom>
      <diagonal/>
    </border>
    <border>
      <left/>
      <right style="thin">
        <color theme="4"/>
      </right>
      <top style="thin">
        <color theme="3"/>
      </top>
      <bottom style="thin">
        <color theme="0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1" fillId="2" borderId="1" applyProtection="0">
      <alignment horizontal="center"/>
    </xf>
    <xf numFmtId="0" fontId="2" fillId="3" borderId="5" applyNumberFormat="0" applyBorder="0" applyAlignment="0" applyProtection="0">
      <alignment horizontal="center"/>
    </xf>
    <xf numFmtId="0" fontId="2" fillId="4" borderId="8" applyNumberFormat="0" applyProtection="0">
      <alignment horizontal="center"/>
    </xf>
    <xf numFmtId="0" fontId="1" fillId="5" borderId="11" applyNumberFormat="0" applyProtection="0">
      <alignment horizontal="center"/>
    </xf>
    <xf numFmtId="0" fontId="3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2" fontId="5" fillId="0" borderId="0" xfId="0" applyNumberFormat="1" applyFont="1"/>
    <xf numFmtId="0" fontId="1" fillId="2" borderId="2" xfId="2" applyBorder="1">
      <alignment horizontal="center"/>
    </xf>
    <xf numFmtId="0" fontId="1" fillId="2" borderId="3" xfId="2" applyBorder="1">
      <alignment horizontal="center"/>
    </xf>
    <xf numFmtId="0" fontId="1" fillId="2" borderId="4" xfId="2" applyBorder="1">
      <alignment horizontal="center"/>
    </xf>
    <xf numFmtId="0" fontId="2" fillId="3" borderId="6" xfId="3" applyBorder="1" applyAlignment="1">
      <alignment horizontal="center"/>
    </xf>
    <xf numFmtId="164" fontId="5" fillId="0" borderId="0" xfId="0" applyNumberFormat="1" applyFont="1"/>
    <xf numFmtId="166" fontId="2" fillId="3" borderId="7" xfId="1" applyNumberFormat="1" applyFont="1" applyFill="1" applyBorder="1" applyAlignment="1">
      <alignment horizontal="center"/>
    </xf>
    <xf numFmtId="0" fontId="6" fillId="0" borderId="0" xfId="0" applyFont="1"/>
    <xf numFmtId="49" fontId="7" fillId="0" borderId="0" xfId="0" applyNumberFormat="1" applyFont="1"/>
    <xf numFmtId="3" fontId="8" fillId="0" borderId="0" xfId="0" applyNumberFormat="1" applyFont="1"/>
    <xf numFmtId="0" fontId="2" fillId="4" borderId="9" xfId="4" applyBorder="1">
      <alignment horizontal="center"/>
    </xf>
    <xf numFmtId="49" fontId="2" fillId="4" borderId="8" xfId="4" applyNumberFormat="1">
      <alignment horizontal="center"/>
    </xf>
    <xf numFmtId="164" fontId="2" fillId="4" borderId="8" xfId="4" applyNumberFormat="1">
      <alignment horizontal="center"/>
    </xf>
    <xf numFmtId="166" fontId="2" fillId="4" borderId="10" xfId="4" applyNumberFormat="1" applyBorder="1">
      <alignment horizontal="center"/>
    </xf>
    <xf numFmtId="0" fontId="9" fillId="0" borderId="0" xfId="0" applyFont="1"/>
    <xf numFmtId="3" fontId="9" fillId="0" borderId="0" xfId="0" applyNumberFormat="1" applyFont="1"/>
    <xf numFmtId="166" fontId="2" fillId="3" borderId="7" xfId="1" quotePrefix="1" applyNumberFormat="1" applyFont="1" applyFill="1" applyBorder="1" applyAlignment="1">
      <alignment horizontal="center"/>
    </xf>
    <xf numFmtId="49" fontId="2" fillId="3" borderId="7" xfId="1" applyNumberFormat="1" applyFont="1" applyFill="1" applyBorder="1" applyAlignment="1">
      <alignment horizontal="center"/>
    </xf>
    <xf numFmtId="166" fontId="2" fillId="4" borderId="10" xfId="4" quotePrefix="1" applyNumberFormat="1" applyBorder="1">
      <alignment horizontal="center"/>
    </xf>
    <xf numFmtId="0" fontId="1" fillId="5" borderId="12" xfId="5" applyBorder="1">
      <alignment horizontal="center"/>
    </xf>
    <xf numFmtId="0" fontId="10" fillId="5" borderId="13" xfId="5" applyFont="1" applyBorder="1">
      <alignment horizontal="center"/>
    </xf>
    <xf numFmtId="164" fontId="10" fillId="5" borderId="13" xfId="5" applyNumberFormat="1" applyFont="1" applyBorder="1">
      <alignment horizontal="center"/>
    </xf>
    <xf numFmtId="166" fontId="10" fillId="5" borderId="14" xfId="5" applyNumberFormat="1" applyFont="1" applyBorder="1">
      <alignment horizontal="center"/>
    </xf>
    <xf numFmtId="49" fontId="11" fillId="6" borderId="0" xfId="6" applyNumberFormat="1" applyFont="1" applyFill="1"/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7">
    <cellStyle name="Millares" xfId="1" builtinId="3"/>
    <cellStyle name="Normal" xfId="0" builtinId="0"/>
    <cellStyle name="Normal 2 2" xfId="6" xr:uid="{8A09242A-45EB-4239-9A63-A5C59CBAE5F8}"/>
    <cellStyle name="P2010-Encabezado" xfId="2" xr:uid="{C24B00AA-F00E-4B5A-9A4E-0A319B7D4C1D}"/>
    <cellStyle name="P2010-Primera Columna" xfId="3" xr:uid="{F9B26389-F3AB-43EA-A792-CDB7585B59CA}"/>
    <cellStyle name="P2010-SubTotales" xfId="4" xr:uid="{D4A512C6-E0D7-4E2F-AA2D-321C53DA7838}"/>
    <cellStyle name="P2010-Totales" xfId="5" xr:uid="{218AFE3E-45B4-4125-BD52-D6FE7478F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cion%20presupuestos\PRESUPUESTOS\Presupuesto%202023\trabajo%20excel%202023\ANEXO%20I-II-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LIBRO"/>
      <sheetName val="GASTOS LIBRO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7">
          <cell r="G7">
            <v>7450000</v>
          </cell>
        </row>
        <row r="19">
          <cell r="G19">
            <v>1100000</v>
          </cell>
        </row>
        <row r="20">
          <cell r="G20">
            <v>470000</v>
          </cell>
        </row>
        <row r="23">
          <cell r="G23">
            <v>169100</v>
          </cell>
        </row>
        <row r="27">
          <cell r="G27">
            <v>120000</v>
          </cell>
        </row>
        <row r="30">
          <cell r="G30">
            <v>893000</v>
          </cell>
        </row>
        <row r="40">
          <cell r="G40">
            <v>10000</v>
          </cell>
        </row>
        <row r="41">
          <cell r="G41">
            <v>3900000</v>
          </cell>
        </row>
        <row r="45">
          <cell r="G45">
            <v>698000</v>
          </cell>
        </row>
        <row r="63">
          <cell r="G63">
            <v>35000</v>
          </cell>
        </row>
        <row r="65">
          <cell r="G65">
            <v>67000</v>
          </cell>
        </row>
        <row r="71">
          <cell r="G71">
            <v>8000</v>
          </cell>
        </row>
        <row r="73">
          <cell r="G73">
            <v>1000</v>
          </cell>
        </row>
        <row r="75">
          <cell r="G75">
            <v>1855000</v>
          </cell>
        </row>
        <row r="82">
          <cell r="G82">
            <v>10000</v>
          </cell>
        </row>
        <row r="83">
          <cell r="G83">
            <v>165124</v>
          </cell>
        </row>
        <row r="90">
          <cell r="G90">
            <v>81076873</v>
          </cell>
        </row>
        <row r="96">
          <cell r="G96">
            <v>1528500</v>
          </cell>
        </row>
        <row r="121">
          <cell r="G121">
            <v>259500</v>
          </cell>
        </row>
        <row r="124">
          <cell r="G124">
            <v>1217020</v>
          </cell>
        </row>
        <row r="126">
          <cell r="G126">
            <v>10000</v>
          </cell>
        </row>
        <row r="132">
          <cell r="G132">
            <v>400000</v>
          </cell>
        </row>
        <row r="134">
          <cell r="G134">
            <v>100000</v>
          </cell>
        </row>
        <row r="143">
          <cell r="G143">
            <v>5603304</v>
          </cell>
        </row>
        <row r="157">
          <cell r="G157">
            <v>2474103</v>
          </cell>
        </row>
        <row r="163">
          <cell r="G163">
            <v>1110924</v>
          </cell>
        </row>
        <row r="168">
          <cell r="G168">
            <v>7395636</v>
          </cell>
        </row>
        <row r="171">
          <cell r="G171">
            <v>366468</v>
          </cell>
        </row>
        <row r="182">
          <cell r="G182">
            <v>235147</v>
          </cell>
        </row>
        <row r="184">
          <cell r="G184">
            <v>1984768</v>
          </cell>
        </row>
        <row r="186">
          <cell r="G186">
            <v>694281</v>
          </cell>
        </row>
        <row r="187">
          <cell r="G187">
            <v>343857</v>
          </cell>
        </row>
        <row r="188">
          <cell r="G188">
            <v>7248216.7300000004</v>
          </cell>
        </row>
        <row r="206">
          <cell r="G206">
            <v>100000</v>
          </cell>
        </row>
        <row r="208">
          <cell r="G208">
            <v>2199999.799999997</v>
          </cell>
        </row>
      </sheetData>
      <sheetData sheetId="1">
        <row r="6">
          <cell r="G6">
            <v>118000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E7D2-C966-4511-AF1E-22C332F26601}">
  <dimension ref="A2:G53"/>
  <sheetViews>
    <sheetView tabSelected="1" view="pageBreakPreview" zoomScale="110" zoomScaleSheetLayoutView="110" workbookViewId="0">
      <selection activeCell="F5" sqref="F5"/>
    </sheetView>
  </sheetViews>
  <sheetFormatPr baseColWidth="10" defaultColWidth="10.85546875" defaultRowHeight="15.95" customHeight="1" x14ac:dyDescent="0.25"/>
  <cols>
    <col min="1" max="1" width="7.85546875" style="30" customWidth="1"/>
    <col min="2" max="2" width="57.28515625" style="2" customWidth="1"/>
    <col min="3" max="4" width="16.7109375" style="3" customWidth="1"/>
    <col min="5" max="5" width="10.42578125" style="4" customWidth="1"/>
    <col min="6" max="6" width="49.85546875" style="2" customWidth="1"/>
    <col min="7" max="7" width="13.140625" style="3" customWidth="1"/>
    <col min="8" max="16384" width="10.85546875" style="2"/>
  </cols>
  <sheetData>
    <row r="2" spans="1:6" ht="15.95" customHeight="1" x14ac:dyDescent="0.3">
      <c r="A2" s="1" t="s">
        <v>0</v>
      </c>
    </row>
    <row r="4" spans="1:6" ht="30" customHeight="1" x14ac:dyDescent="0.25">
      <c r="A4" s="5" t="s">
        <v>1</v>
      </c>
      <c r="B4" s="6" t="s">
        <v>2</v>
      </c>
      <c r="C4" s="6">
        <v>2022</v>
      </c>
      <c r="D4" s="6">
        <v>2023</v>
      </c>
      <c r="E4" s="7" t="s">
        <v>3</v>
      </c>
    </row>
    <row r="5" spans="1:6" ht="20.100000000000001" customHeight="1" x14ac:dyDescent="0.3">
      <c r="A5" s="8">
        <v>310</v>
      </c>
      <c r="B5" s="2" t="s">
        <v>4</v>
      </c>
      <c r="C5" s="9">
        <v>8000000</v>
      </c>
      <c r="D5" s="9">
        <f>+'[1]INGRESOS LIBRO'!$G$7</f>
        <v>7450000</v>
      </c>
      <c r="E5" s="10">
        <f t="shared" ref="E5:E45" si="0">+(D5-C5)*100/C5</f>
        <v>-6.875</v>
      </c>
      <c r="F5" s="11"/>
    </row>
    <row r="6" spans="1:6" ht="20.100000000000001" customHeight="1" x14ac:dyDescent="0.25">
      <c r="A6" s="8">
        <v>311</v>
      </c>
      <c r="B6" s="2" t="s">
        <v>5</v>
      </c>
      <c r="C6" s="9">
        <v>1100000</v>
      </c>
      <c r="D6" s="9">
        <f>+'[1]INGRESOS LIBRO'!$G$19</f>
        <v>1100000</v>
      </c>
      <c r="E6" s="10">
        <f t="shared" si="0"/>
        <v>0</v>
      </c>
    </row>
    <row r="7" spans="1:6" ht="20.100000000000001" customHeight="1" x14ac:dyDescent="0.25">
      <c r="A7" s="8">
        <v>312</v>
      </c>
      <c r="B7" s="2" t="s">
        <v>6</v>
      </c>
      <c r="C7" s="9">
        <v>677500</v>
      </c>
      <c r="D7" s="9">
        <f>+'[1]INGRESOS LIBRO'!$G$20</f>
        <v>470000</v>
      </c>
      <c r="E7" s="10">
        <f t="shared" si="0"/>
        <v>-30.627306273062732</v>
      </c>
    </row>
    <row r="8" spans="1:6" ht="20.100000000000001" customHeight="1" x14ac:dyDescent="0.25">
      <c r="A8" s="8">
        <v>313</v>
      </c>
      <c r="B8" s="2" t="s">
        <v>7</v>
      </c>
      <c r="C8" s="9">
        <v>185000</v>
      </c>
      <c r="D8" s="9">
        <f>+'[1]INGRESOS LIBRO'!$G$23</f>
        <v>169100</v>
      </c>
      <c r="E8" s="10">
        <f t="shared" si="0"/>
        <v>-8.5945945945945947</v>
      </c>
    </row>
    <row r="9" spans="1:6" ht="20.100000000000001" customHeight="1" x14ac:dyDescent="0.25">
      <c r="A9" s="8">
        <v>314</v>
      </c>
      <c r="B9" s="2" t="s">
        <v>8</v>
      </c>
      <c r="C9" s="9">
        <v>120000</v>
      </c>
      <c r="D9" s="9">
        <f>+'[1]INGRESOS LIBRO'!$G$27</f>
        <v>120000</v>
      </c>
      <c r="E9" s="10">
        <f t="shared" si="0"/>
        <v>0</v>
      </c>
    </row>
    <row r="10" spans="1:6" ht="20.100000000000001" customHeight="1" x14ac:dyDescent="0.25">
      <c r="A10" s="8">
        <v>319</v>
      </c>
      <c r="B10" s="2" t="s">
        <v>9</v>
      </c>
      <c r="C10" s="9">
        <v>893000</v>
      </c>
      <c r="D10" s="9">
        <f>+'[1]INGRESOS LIBRO'!$G$30</f>
        <v>893000</v>
      </c>
      <c r="E10" s="10">
        <f t="shared" si="0"/>
        <v>0</v>
      </c>
    </row>
    <row r="11" spans="1:6" ht="20.100000000000001" customHeight="1" x14ac:dyDescent="0.25">
      <c r="A11" s="8">
        <v>327</v>
      </c>
      <c r="B11" s="2" t="s">
        <v>10</v>
      </c>
      <c r="C11" s="9">
        <v>10000</v>
      </c>
      <c r="D11" s="9">
        <f>+'[1]INGRESOS LIBRO'!$G$40</f>
        <v>10000</v>
      </c>
      <c r="E11" s="10">
        <f t="shared" si="0"/>
        <v>0</v>
      </c>
    </row>
    <row r="12" spans="1:6" ht="20.100000000000001" customHeight="1" x14ac:dyDescent="0.25">
      <c r="A12" s="8">
        <v>328</v>
      </c>
      <c r="B12" s="2" t="s">
        <v>11</v>
      </c>
      <c r="C12" s="9">
        <v>3900000</v>
      </c>
      <c r="D12" s="9">
        <f>+'[1]INGRESOS LIBRO'!$G$41</f>
        <v>3900000</v>
      </c>
      <c r="E12" s="10">
        <f t="shared" si="0"/>
        <v>0</v>
      </c>
    </row>
    <row r="13" spans="1:6" ht="20.100000000000001" customHeight="1" x14ac:dyDescent="0.25">
      <c r="A13" s="8">
        <v>329</v>
      </c>
      <c r="B13" s="2" t="s">
        <v>12</v>
      </c>
      <c r="C13" s="9">
        <v>767000</v>
      </c>
      <c r="D13" s="9">
        <f>+'[1]INGRESOS LIBRO'!$G$45</f>
        <v>698000</v>
      </c>
      <c r="E13" s="10">
        <f t="shared" si="0"/>
        <v>-8.9960886571056058</v>
      </c>
    </row>
    <row r="14" spans="1:6" ht="20.100000000000001" customHeight="1" x14ac:dyDescent="0.25">
      <c r="A14" s="8">
        <v>330</v>
      </c>
      <c r="B14" s="2" t="s">
        <v>13</v>
      </c>
      <c r="C14" s="9">
        <v>35000</v>
      </c>
      <c r="D14" s="9">
        <f>+'[1]INGRESOS LIBRO'!$G$63</f>
        <v>35000</v>
      </c>
      <c r="E14" s="10">
        <f t="shared" si="0"/>
        <v>0</v>
      </c>
    </row>
    <row r="15" spans="1:6" ht="20.100000000000001" customHeight="1" x14ac:dyDescent="0.25">
      <c r="A15" s="8">
        <v>332</v>
      </c>
      <c r="B15" s="2" t="s">
        <v>14</v>
      </c>
      <c r="C15" s="9">
        <v>104000</v>
      </c>
      <c r="D15" s="9">
        <f>+'[1]INGRESOS LIBRO'!$G$65</f>
        <v>67000</v>
      </c>
      <c r="E15" s="10">
        <f t="shared" si="0"/>
        <v>-35.57692307692308</v>
      </c>
    </row>
    <row r="16" spans="1:6" ht="20.100000000000001" customHeight="1" x14ac:dyDescent="0.25">
      <c r="A16" s="8">
        <v>333</v>
      </c>
      <c r="B16" s="2" t="s">
        <v>15</v>
      </c>
      <c r="C16" s="9">
        <v>8000</v>
      </c>
      <c r="D16" s="9">
        <f>+'[1]INGRESOS LIBRO'!$G$71</f>
        <v>8000</v>
      </c>
      <c r="E16" s="10">
        <f t="shared" si="0"/>
        <v>0</v>
      </c>
    </row>
    <row r="17" spans="1:7" ht="20.100000000000001" customHeight="1" x14ac:dyDescent="0.25">
      <c r="A17" s="8">
        <v>339</v>
      </c>
      <c r="B17" s="2" t="s">
        <v>16</v>
      </c>
      <c r="C17" s="9">
        <v>25000</v>
      </c>
      <c r="D17" s="9">
        <f>+'[1]INGRESOS LIBRO'!$G$73</f>
        <v>1000</v>
      </c>
      <c r="E17" s="10">
        <f t="shared" si="0"/>
        <v>-96</v>
      </c>
    </row>
    <row r="18" spans="1:7" ht="20.100000000000001" customHeight="1" x14ac:dyDescent="0.25">
      <c r="A18" s="8">
        <v>390</v>
      </c>
      <c r="B18" s="2" t="s">
        <v>17</v>
      </c>
      <c r="C18" s="9">
        <v>1855000</v>
      </c>
      <c r="D18" s="9">
        <f>+'[1]INGRESOS LIBRO'!$G$75</f>
        <v>1855000</v>
      </c>
      <c r="E18" s="10">
        <f t="shared" si="0"/>
        <v>0</v>
      </c>
    </row>
    <row r="19" spans="1:7" ht="20.100000000000001" customHeight="1" x14ac:dyDescent="0.25">
      <c r="A19" s="8">
        <v>398</v>
      </c>
      <c r="B19" s="2" t="s">
        <v>18</v>
      </c>
      <c r="C19" s="9">
        <v>10000</v>
      </c>
      <c r="D19" s="9">
        <f>+'[1]INGRESOS LIBRO'!$G$82</f>
        <v>10000</v>
      </c>
      <c r="E19" s="10">
        <f t="shared" si="0"/>
        <v>0</v>
      </c>
    </row>
    <row r="20" spans="1:7" ht="20.100000000000001" customHeight="1" x14ac:dyDescent="0.25">
      <c r="A20" s="8">
        <v>399</v>
      </c>
      <c r="B20" s="2" t="s">
        <v>19</v>
      </c>
      <c r="C20" s="9">
        <v>409778</v>
      </c>
      <c r="D20" s="9">
        <f>+'[1]INGRESOS LIBRO'!$G$83</f>
        <v>165124</v>
      </c>
      <c r="E20" s="10">
        <f t="shared" si="0"/>
        <v>-59.704034867660049</v>
      </c>
      <c r="F20" s="12"/>
      <c r="G20" s="13"/>
    </row>
    <row r="21" spans="1:7" ht="20.100000000000001" customHeight="1" x14ac:dyDescent="0.25">
      <c r="A21" s="14"/>
      <c r="B21" s="15" t="s">
        <v>20</v>
      </c>
      <c r="C21" s="16">
        <f>SUM(C5:C20)</f>
        <v>18099278</v>
      </c>
      <c r="D21" s="16">
        <f>SUM(D5:D20)</f>
        <v>16951224</v>
      </c>
      <c r="E21" s="17">
        <f t="shared" si="0"/>
        <v>-6.3430928018233654</v>
      </c>
    </row>
    <row r="22" spans="1:7" ht="20.100000000000001" customHeight="1" x14ac:dyDescent="0.25">
      <c r="A22" s="8">
        <v>450</v>
      </c>
      <c r="B22" s="2" t="s">
        <v>21</v>
      </c>
      <c r="C22" s="9">
        <v>78023761</v>
      </c>
      <c r="D22" s="9">
        <f>+'[1]INGRESOS LIBRO'!$G$90</f>
        <v>81076873</v>
      </c>
      <c r="E22" s="10">
        <f t="shared" si="0"/>
        <v>3.9130541271908181</v>
      </c>
      <c r="F22" s="12"/>
      <c r="G22" s="13"/>
    </row>
    <row r="23" spans="1:7" ht="20.100000000000001" customHeight="1" x14ac:dyDescent="0.25">
      <c r="A23" s="8">
        <v>452</v>
      </c>
      <c r="B23" s="2" t="s">
        <v>22</v>
      </c>
      <c r="C23" s="9">
        <v>1192000</v>
      </c>
      <c r="D23" s="9">
        <f>+'[1]INGRESOS LIBRO'!$G$96</f>
        <v>1528500</v>
      </c>
      <c r="E23" s="10">
        <f t="shared" si="0"/>
        <v>28.229865771812079</v>
      </c>
      <c r="F23" s="12"/>
      <c r="G23" s="13"/>
    </row>
    <row r="24" spans="1:7" ht="20.100000000000001" customHeight="1" x14ac:dyDescent="0.25">
      <c r="A24" s="8">
        <v>460</v>
      </c>
      <c r="B24" s="2" t="s">
        <v>23</v>
      </c>
      <c r="C24" s="9">
        <v>254000</v>
      </c>
      <c r="D24" s="9">
        <f>+'[1]INGRESOS LIBRO'!$G$121</f>
        <v>259500</v>
      </c>
      <c r="E24" s="10">
        <f t="shared" si="0"/>
        <v>2.1653543307086616</v>
      </c>
    </row>
    <row r="25" spans="1:7" ht="20.100000000000001" customHeight="1" x14ac:dyDescent="0.25">
      <c r="A25" s="8">
        <v>470</v>
      </c>
      <c r="B25" s="2" t="s">
        <v>24</v>
      </c>
      <c r="C25" s="9">
        <v>1375000</v>
      </c>
      <c r="D25" s="9">
        <f>+'[1]INGRESOS LIBRO'!$G$124</f>
        <v>1217020</v>
      </c>
      <c r="E25" s="10">
        <f t="shared" si="0"/>
        <v>-11.489454545454546</v>
      </c>
    </row>
    <row r="26" spans="1:7" ht="20.100000000000001" customHeight="1" x14ac:dyDescent="0.25">
      <c r="A26" s="8">
        <v>479</v>
      </c>
      <c r="B26" s="2" t="s">
        <v>25</v>
      </c>
      <c r="C26" s="9">
        <v>10000</v>
      </c>
      <c r="D26" s="9">
        <f>+'[1]INGRESOS LIBRO'!$G$126</f>
        <v>10000</v>
      </c>
      <c r="E26" s="10">
        <f t="shared" si="0"/>
        <v>0</v>
      </c>
    </row>
    <row r="27" spans="1:7" ht="20.100000000000001" customHeight="1" x14ac:dyDescent="0.25">
      <c r="A27" s="14"/>
      <c r="B27" s="15" t="s">
        <v>26</v>
      </c>
      <c r="C27" s="16">
        <f>SUM(C22:C26)</f>
        <v>80854761</v>
      </c>
      <c r="D27" s="16">
        <f>SUM(D22:D26)</f>
        <v>84091893</v>
      </c>
      <c r="E27" s="17">
        <f t="shared" si="0"/>
        <v>4.0036380789005115</v>
      </c>
    </row>
    <row r="28" spans="1:7" ht="20.100000000000001" customHeight="1" x14ac:dyDescent="0.25">
      <c r="A28" s="8">
        <v>540</v>
      </c>
      <c r="B28" s="2" t="s">
        <v>27</v>
      </c>
      <c r="C28" s="9">
        <v>400000</v>
      </c>
      <c r="D28" s="9">
        <f>+'[1]INGRESOS LIBRO'!$G$132</f>
        <v>400000</v>
      </c>
      <c r="E28" s="10">
        <f t="shared" si="0"/>
        <v>0</v>
      </c>
      <c r="F28" s="12"/>
      <c r="G28" s="13"/>
    </row>
    <row r="29" spans="1:7" ht="20.100000000000001" customHeight="1" x14ac:dyDescent="0.25">
      <c r="A29" s="8">
        <v>550</v>
      </c>
      <c r="B29" s="2" t="s">
        <v>28</v>
      </c>
      <c r="C29" s="9">
        <v>100000</v>
      </c>
      <c r="D29" s="9">
        <f>+'[1]INGRESOS LIBRO'!$G$134</f>
        <v>100000</v>
      </c>
      <c r="E29" s="10">
        <f t="shared" si="0"/>
        <v>0</v>
      </c>
      <c r="F29" s="18"/>
      <c r="G29" s="19"/>
    </row>
    <row r="30" spans="1:7" ht="20.100000000000001" customHeight="1" x14ac:dyDescent="0.25">
      <c r="A30" s="14"/>
      <c r="B30" s="15" t="s">
        <v>29</v>
      </c>
      <c r="C30" s="16">
        <f>SUM(C28:C29)</f>
        <v>500000</v>
      </c>
      <c r="D30" s="16">
        <f>SUM(D28:D29)</f>
        <v>500000</v>
      </c>
      <c r="E30" s="17">
        <f t="shared" si="0"/>
        <v>0</v>
      </c>
      <c r="G30" s="19"/>
    </row>
    <row r="31" spans="1:7" ht="20.100000000000001" customHeight="1" x14ac:dyDescent="0.25">
      <c r="A31" s="8">
        <v>700</v>
      </c>
      <c r="B31" s="2" t="s">
        <v>30</v>
      </c>
      <c r="C31" s="9">
        <v>4146600</v>
      </c>
      <c r="D31" s="9">
        <f>+'[1]INGRESOS LIBRO'!$G$143</f>
        <v>5603304</v>
      </c>
      <c r="E31" s="10">
        <f t="shared" si="0"/>
        <v>35.130082477210244</v>
      </c>
      <c r="G31" s="19"/>
    </row>
    <row r="32" spans="1:7" ht="20.100000000000001" customHeight="1" x14ac:dyDescent="0.25">
      <c r="A32" s="8">
        <v>702</v>
      </c>
      <c r="B32" s="2" t="s">
        <v>31</v>
      </c>
      <c r="C32" s="9">
        <v>2026585</v>
      </c>
      <c r="D32" s="9">
        <f>+'[1]INGRESOS LIBRO'!$G$157</f>
        <v>2474103</v>
      </c>
      <c r="E32" s="10">
        <f t="shared" si="0"/>
        <v>22.082370095505492</v>
      </c>
    </row>
    <row r="33" spans="1:5" ht="20.100000000000001" customHeight="1" x14ac:dyDescent="0.25">
      <c r="A33" s="8">
        <v>704</v>
      </c>
      <c r="B33" s="2" t="s">
        <v>32</v>
      </c>
      <c r="C33" s="9">
        <v>1248422</v>
      </c>
      <c r="D33" s="9">
        <f>+'[1]INGRESOS LIBRO'!$G$163</f>
        <v>1110924</v>
      </c>
      <c r="E33" s="10">
        <f t="shared" si="0"/>
        <v>-11.013743750110139</v>
      </c>
    </row>
    <row r="34" spans="1:5" ht="20.100000000000001" customHeight="1" x14ac:dyDescent="0.25">
      <c r="A34" s="8">
        <v>750</v>
      </c>
      <c r="B34" s="2" t="s">
        <v>21</v>
      </c>
      <c r="C34" s="9">
        <v>6570748</v>
      </c>
      <c r="D34" s="9">
        <f>+'[1]INGRESOS LIBRO'!$G$168</f>
        <v>7395636</v>
      </c>
      <c r="E34" s="10">
        <f t="shared" si="0"/>
        <v>12.553943630162046</v>
      </c>
    </row>
    <row r="35" spans="1:5" ht="20.100000000000001" customHeight="1" x14ac:dyDescent="0.25">
      <c r="A35" s="8">
        <v>752</v>
      </c>
      <c r="B35" s="2" t="s">
        <v>22</v>
      </c>
      <c r="C35" s="9">
        <v>184000</v>
      </c>
      <c r="D35" s="9">
        <f>+'[1]INGRESOS LIBRO'!$G$171</f>
        <v>366468</v>
      </c>
      <c r="E35" s="10">
        <f t="shared" si="0"/>
        <v>99.167391304347831</v>
      </c>
    </row>
    <row r="36" spans="1:5" ht="20.100000000000001" customHeight="1" x14ac:dyDescent="0.25">
      <c r="A36" s="8">
        <v>789</v>
      </c>
      <c r="B36" s="2" t="s">
        <v>33</v>
      </c>
      <c r="C36" s="9">
        <v>344117</v>
      </c>
      <c r="D36" s="9">
        <f>+'[1]INGRESOS LIBRO'!$G$182</f>
        <v>235147</v>
      </c>
      <c r="E36" s="20">
        <f t="shared" si="0"/>
        <v>-31.666555270445809</v>
      </c>
    </row>
    <row r="37" spans="1:5" ht="20.100000000000001" customHeight="1" x14ac:dyDescent="0.25">
      <c r="A37" s="8">
        <v>791</v>
      </c>
      <c r="B37" s="2" t="s">
        <v>34</v>
      </c>
      <c r="C37" s="9">
        <v>3092865</v>
      </c>
      <c r="D37" s="9">
        <f>+'[1]INGRESOS LIBRO'!$G$184</f>
        <v>1984768</v>
      </c>
      <c r="E37" s="10">
        <f t="shared" si="0"/>
        <v>-35.827525611366809</v>
      </c>
    </row>
    <row r="38" spans="1:5" ht="20.100000000000001" customHeight="1" x14ac:dyDescent="0.25">
      <c r="A38" s="8">
        <v>792</v>
      </c>
      <c r="B38" s="2" t="s">
        <v>35</v>
      </c>
      <c r="C38" s="9">
        <v>674767</v>
      </c>
      <c r="D38" s="9">
        <f>+'[1]INGRESOS LIBRO'!$G$186</f>
        <v>694281</v>
      </c>
      <c r="E38" s="10">
        <f t="shared" si="0"/>
        <v>2.8919612251340094</v>
      </c>
    </row>
    <row r="39" spans="1:5" ht="20.100000000000001" customHeight="1" x14ac:dyDescent="0.25">
      <c r="A39" s="8">
        <v>793</v>
      </c>
      <c r="B39" s="2" t="s">
        <v>36</v>
      </c>
      <c r="C39" s="9">
        <v>900000</v>
      </c>
      <c r="D39" s="9">
        <v>0</v>
      </c>
      <c r="E39" s="10">
        <f t="shared" si="0"/>
        <v>-100</v>
      </c>
    </row>
    <row r="40" spans="1:5" ht="20.100000000000001" customHeight="1" x14ac:dyDescent="0.25">
      <c r="A40" s="8">
        <v>795</v>
      </c>
      <c r="B40" s="2" t="s">
        <v>37</v>
      </c>
      <c r="C40" s="9">
        <v>301428</v>
      </c>
      <c r="D40" s="9">
        <f>+'[1]INGRESOS LIBRO'!$G$187</f>
        <v>343857</v>
      </c>
      <c r="E40" s="20">
        <f t="shared" si="0"/>
        <v>14.075998248337912</v>
      </c>
    </row>
    <row r="41" spans="1:5" ht="20.100000000000001" customHeight="1" x14ac:dyDescent="0.25">
      <c r="A41" s="8">
        <v>796</v>
      </c>
      <c r="B41" s="2" t="s">
        <v>38</v>
      </c>
      <c r="C41" s="9">
        <v>3069381</v>
      </c>
      <c r="D41" s="9">
        <f>+'[1]INGRESOS LIBRO'!$G$188</f>
        <v>7248216.7300000004</v>
      </c>
      <c r="E41" s="21">
        <f t="shared" si="0"/>
        <v>136.14587859897486</v>
      </c>
    </row>
    <row r="42" spans="1:5" ht="20.100000000000001" customHeight="1" x14ac:dyDescent="0.25">
      <c r="A42" s="14"/>
      <c r="B42" s="15" t="s">
        <v>39</v>
      </c>
      <c r="C42" s="16">
        <f>SUM(C31:C41)</f>
        <v>22558913</v>
      </c>
      <c r="D42" s="16">
        <f>SUM(D31:D41)</f>
        <v>27456704.73</v>
      </c>
      <c r="E42" s="17">
        <f t="shared" si="0"/>
        <v>21.711115823710127</v>
      </c>
    </row>
    <row r="43" spans="1:5" ht="20.100000000000001" customHeight="1" x14ac:dyDescent="0.25">
      <c r="A43" s="8">
        <v>830</v>
      </c>
      <c r="B43" s="2" t="s">
        <v>40</v>
      </c>
      <c r="C43" s="9">
        <v>100000</v>
      </c>
      <c r="D43" s="9">
        <f>+'[1]INGRESOS LIBRO'!$G$206</f>
        <v>100000</v>
      </c>
      <c r="E43" s="10">
        <f t="shared" si="0"/>
        <v>0</v>
      </c>
    </row>
    <row r="44" spans="1:5" ht="20.100000000000001" customHeight="1" x14ac:dyDescent="0.25">
      <c r="A44" s="8">
        <v>870</v>
      </c>
      <c r="B44" s="2" t="s">
        <v>41</v>
      </c>
      <c r="C44" s="9">
        <v>0</v>
      </c>
      <c r="D44" s="9">
        <f>+'[1]INGRESOS LIBRO'!$G$208</f>
        <v>2199999.799999997</v>
      </c>
      <c r="E44" s="20" t="s">
        <v>42</v>
      </c>
    </row>
    <row r="45" spans="1:5" ht="20.100000000000001" customHeight="1" x14ac:dyDescent="0.25">
      <c r="A45" s="14"/>
      <c r="B45" s="15" t="s">
        <v>43</v>
      </c>
      <c r="C45" s="16">
        <f>+C43+C44</f>
        <v>100000</v>
      </c>
      <c r="D45" s="16">
        <f>+D43+D44</f>
        <v>2299999.799999997</v>
      </c>
      <c r="E45" s="17">
        <f t="shared" si="0"/>
        <v>2199.9997999999969</v>
      </c>
    </row>
    <row r="46" spans="1:5" ht="20.100000000000001" customHeight="1" x14ac:dyDescent="0.25">
      <c r="A46" s="8">
        <v>911</v>
      </c>
      <c r="B46" s="2" t="s">
        <v>44</v>
      </c>
      <c r="C46" s="9">
        <v>0</v>
      </c>
      <c r="D46" s="9">
        <v>0</v>
      </c>
      <c r="E46" s="20" t="s">
        <v>42</v>
      </c>
    </row>
    <row r="47" spans="1:5" ht="20.100000000000001" customHeight="1" thickBot="1" x14ac:dyDescent="0.3">
      <c r="A47" s="14"/>
      <c r="B47" s="15" t="s">
        <v>45</v>
      </c>
      <c r="C47" s="16">
        <f>+C46</f>
        <v>0</v>
      </c>
      <c r="D47" s="16">
        <f>+D46</f>
        <v>0</v>
      </c>
      <c r="E47" s="22" t="s">
        <v>42</v>
      </c>
    </row>
    <row r="48" spans="1:5" ht="30" customHeight="1" x14ac:dyDescent="0.25">
      <c r="A48" s="23"/>
      <c r="B48" s="24" t="s">
        <v>46</v>
      </c>
      <c r="C48" s="25">
        <f>+C47+C45+C42+C30+C27+C21</f>
        <v>122112952</v>
      </c>
      <c r="D48" s="25">
        <f>+D47+D45+D42+D30+D27+D21</f>
        <v>131299821.53</v>
      </c>
      <c r="E48" s="26">
        <f t="shared" ref="E48" si="1">+(D48-C48)*100/C48</f>
        <v>7.5232556248415001</v>
      </c>
    </row>
    <row r="49" spans="1:7" ht="15.95" customHeight="1" x14ac:dyDescent="0.25">
      <c r="A49" s="27"/>
      <c r="C49" s="28"/>
      <c r="D49" s="28"/>
      <c r="E49" s="29"/>
      <c r="F49" s="18"/>
    </row>
    <row r="53" spans="1:7" ht="15.95" customHeight="1" x14ac:dyDescent="0.25">
      <c r="G53" s="31"/>
    </row>
  </sheetData>
  <printOptions horizontalCentered="1"/>
  <pageMargins left="1.1811023622047245" right="1.1811023622047245" top="1.3779527559055118" bottom="1.1811023622047245" header="0" footer="0"/>
  <pageSetup paperSize="9" scale="6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CompI-conc.22-23</vt:lpstr>
      <vt:lpstr>'CompI-conc.22-23'!Print_Area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2023-03-03T12:42:26Z</dcterms:created>
  <dcterms:modified xsi:type="dcterms:W3CDTF">2023-03-03T12:42:31Z</dcterms:modified>
</cp:coreProperties>
</file>