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885"/>
  </bookViews>
  <sheets>
    <sheet name="Ramas" sheetId="2" r:id="rId1"/>
    <sheet name="Gráficos" sheetId="3" r:id="rId2"/>
    <sheet name="Centros Imprimir" sheetId="4" r:id="rId3"/>
  </sheets>
  <definedNames>
    <definedName name="_xlnm.Print_Area" localSheetId="0">Ramas!$A$1:$K$69</definedName>
    <definedName name="Print_Area" localSheetId="2">'Centros Imprimir'!$A$1:$I$49</definedName>
    <definedName name="Print_Area" localSheetId="1">Gráficos!$A$1:$M$62</definedName>
    <definedName name="Print_Area" localSheetId="0">Ramas!$A$1:$K$70</definedName>
    <definedName name="Print_Titles" localSheetId="0">Ramas!$1:$4</definedName>
  </definedNames>
  <calcPr calcId="162913"/>
</workbook>
</file>

<file path=xl/calcChain.xml><?xml version="1.0" encoding="utf-8"?>
<calcChain xmlns="http://schemas.openxmlformats.org/spreadsheetml/2006/main">
  <c r="B5" i="4" l="1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68" i="2" l="1"/>
  <c r="B69" i="2" s="1"/>
  <c r="B45" i="2"/>
  <c r="B34" i="2"/>
  <c r="B25" i="2"/>
  <c r="B14" i="2"/>
  <c r="J69" i="2" l="1"/>
  <c r="I12" i="4" l="1"/>
  <c r="I11" i="4"/>
  <c r="I7" i="4"/>
  <c r="I28" i="2"/>
  <c r="I18" i="2"/>
  <c r="J25" i="2" l="1"/>
  <c r="K25" i="2"/>
  <c r="D5" i="4" l="1"/>
  <c r="E5" i="4"/>
  <c r="F5" i="4"/>
  <c r="G5" i="4"/>
  <c r="H5" i="4"/>
  <c r="D6" i="4"/>
  <c r="E6" i="4"/>
  <c r="F6" i="4"/>
  <c r="G6" i="4"/>
  <c r="H6" i="4"/>
  <c r="D7" i="4"/>
  <c r="E7" i="4"/>
  <c r="F7" i="4"/>
  <c r="G7" i="4"/>
  <c r="H7" i="4"/>
  <c r="D8" i="4"/>
  <c r="E8" i="4"/>
  <c r="F8" i="4"/>
  <c r="G8" i="4"/>
  <c r="H8" i="4"/>
  <c r="D9" i="4"/>
  <c r="E9" i="4"/>
  <c r="F9" i="4"/>
  <c r="G9" i="4"/>
  <c r="H9" i="4"/>
  <c r="D10" i="4"/>
  <c r="E10" i="4"/>
  <c r="F10" i="4"/>
  <c r="G10" i="4"/>
  <c r="H10" i="4"/>
  <c r="D11" i="4"/>
  <c r="E11" i="4"/>
  <c r="F11" i="4"/>
  <c r="G11" i="4"/>
  <c r="H11" i="4"/>
  <c r="D13" i="4"/>
  <c r="E13" i="4"/>
  <c r="F13" i="4"/>
  <c r="G13" i="4"/>
  <c r="H13" i="4"/>
  <c r="D14" i="4"/>
  <c r="E14" i="4"/>
  <c r="F14" i="4"/>
  <c r="G14" i="4"/>
  <c r="H14" i="4"/>
  <c r="D15" i="4"/>
  <c r="E15" i="4"/>
  <c r="F15" i="4"/>
  <c r="G15" i="4"/>
  <c r="H15" i="4"/>
  <c r="D16" i="4"/>
  <c r="E16" i="4"/>
  <c r="F16" i="4"/>
  <c r="G16" i="4"/>
  <c r="H16" i="4"/>
  <c r="D17" i="4"/>
  <c r="E17" i="4"/>
  <c r="F17" i="4"/>
  <c r="G17" i="4"/>
  <c r="H17" i="4"/>
  <c r="C17" i="4"/>
  <c r="C16" i="4"/>
  <c r="C15" i="4"/>
  <c r="C14" i="4"/>
  <c r="C13" i="4"/>
  <c r="C11" i="4"/>
  <c r="C10" i="4"/>
  <c r="C9" i="4"/>
  <c r="C8" i="4"/>
  <c r="C7" i="4"/>
  <c r="C6" i="4"/>
  <c r="C5" i="4"/>
  <c r="D68" i="2"/>
  <c r="E68" i="2"/>
  <c r="F68" i="2"/>
  <c r="G68" i="2"/>
  <c r="H68" i="2"/>
  <c r="J68" i="2"/>
  <c r="K68" i="2"/>
  <c r="C68" i="2"/>
  <c r="D45" i="2"/>
  <c r="E45" i="2"/>
  <c r="F45" i="2"/>
  <c r="G45" i="2"/>
  <c r="H45" i="2"/>
  <c r="J45" i="2"/>
  <c r="K45" i="2"/>
  <c r="C45" i="2"/>
  <c r="D34" i="2"/>
  <c r="E34" i="2"/>
  <c r="F34" i="2"/>
  <c r="G34" i="2"/>
  <c r="H34" i="2"/>
  <c r="J34" i="2"/>
  <c r="K34" i="2"/>
  <c r="C34" i="2"/>
  <c r="D25" i="2"/>
  <c r="D12" i="4" s="1"/>
  <c r="E25" i="2"/>
  <c r="E12" i="4" s="1"/>
  <c r="F25" i="2"/>
  <c r="F12" i="4" s="1"/>
  <c r="G25" i="2"/>
  <c r="G12" i="4" s="1"/>
  <c r="H25" i="2"/>
  <c r="H12" i="4" s="1"/>
  <c r="C25" i="2"/>
  <c r="C12" i="4" s="1"/>
  <c r="D14" i="2"/>
  <c r="E14" i="2"/>
  <c r="F14" i="2"/>
  <c r="G14" i="2"/>
  <c r="H14" i="2"/>
  <c r="J14" i="2"/>
  <c r="K14" i="2"/>
  <c r="C14" i="2"/>
  <c r="I19" i="2"/>
  <c r="I22" i="2"/>
  <c r="I23" i="2"/>
  <c r="I24" i="2"/>
  <c r="I27" i="2" l="1"/>
  <c r="I29" i="2"/>
  <c r="I17" i="2" l="1"/>
  <c r="I25" i="2" s="1"/>
  <c r="D4" i="4" l="1"/>
  <c r="E4" i="4"/>
  <c r="F4" i="4"/>
  <c r="G4" i="4"/>
  <c r="H4" i="4"/>
  <c r="I4" i="4"/>
  <c r="C4" i="4"/>
  <c r="I8" i="2" l="1"/>
  <c r="I5" i="4" s="1"/>
  <c r="I9" i="2"/>
  <c r="I10" i="2"/>
  <c r="I11" i="2"/>
  <c r="I12" i="2"/>
  <c r="I13" i="2"/>
  <c r="I7" i="2"/>
  <c r="I50" i="2"/>
  <c r="I47" i="2"/>
  <c r="I53" i="2"/>
  <c r="I54" i="2"/>
  <c r="I8" i="4" s="1"/>
  <c r="I55" i="2"/>
  <c r="I56" i="2"/>
  <c r="I57" i="2"/>
  <c r="I58" i="2"/>
  <c r="I59" i="2"/>
  <c r="I60" i="2"/>
  <c r="I62" i="2"/>
  <c r="I64" i="2"/>
  <c r="I65" i="2"/>
  <c r="I49" i="2"/>
  <c r="I37" i="2"/>
  <c r="I38" i="2"/>
  <c r="I39" i="2"/>
  <c r="I40" i="2"/>
  <c r="I41" i="2"/>
  <c r="I42" i="2"/>
  <c r="I43" i="2"/>
  <c r="I36" i="2"/>
  <c r="I30" i="2"/>
  <c r="I31" i="2"/>
  <c r="I32" i="2"/>
  <c r="I33" i="2"/>
  <c r="I6" i="4" l="1"/>
  <c r="I68" i="2"/>
  <c r="I9" i="4"/>
  <c r="I13" i="4"/>
  <c r="I15" i="4"/>
  <c r="I14" i="4"/>
  <c r="I45" i="2"/>
  <c r="I10" i="4"/>
  <c r="I17" i="4"/>
  <c r="I34" i="2"/>
  <c r="I16" i="4"/>
  <c r="I14" i="2"/>
  <c r="K69" i="2"/>
  <c r="I18" i="4" l="1"/>
  <c r="I69" i="2"/>
  <c r="G18" i="4" l="1"/>
  <c r="C18" i="4"/>
  <c r="F18" i="4"/>
  <c r="D18" i="4"/>
  <c r="E18" i="4"/>
  <c r="H18" i="4" l="1"/>
  <c r="G69" i="2" l="1"/>
  <c r="E69" i="2"/>
  <c r="C69" i="2"/>
  <c r="F69" i="2"/>
  <c r="D69" i="2"/>
  <c r="H69" i="2" l="1"/>
</calcChain>
</file>

<file path=xl/sharedStrings.xml><?xml version="1.0" encoding="utf-8"?>
<sst xmlns="http://schemas.openxmlformats.org/spreadsheetml/2006/main" count="145" uniqueCount="96">
  <si>
    <t>FACULTAD DE CIENCIAS</t>
  </si>
  <si>
    <t>FACULTAD DE DERECHO</t>
  </si>
  <si>
    <t>FACULTAD DE FILOSOFÍA Y LETRAS</t>
  </si>
  <si>
    <t>FACULTAD DE MEDICINA</t>
  </si>
  <si>
    <t>NUMERO TOTAL DE MATRICULADOS</t>
  </si>
  <si>
    <t>ARTE Y HUMANIDADES</t>
  </si>
  <si>
    <t>Total Arte y Humanidades</t>
  </si>
  <si>
    <t>CIENCIAS</t>
  </si>
  <si>
    <t>Total Ciencias</t>
  </si>
  <si>
    <t>CIENCIAS DE LA SALUD</t>
  </si>
  <si>
    <t>Total Ciencias de la Salud</t>
  </si>
  <si>
    <t>CIENCIAS SOCIALES Y JURÍDICAS</t>
  </si>
  <si>
    <t>Total Ciencias Sociales y Jurídicas</t>
  </si>
  <si>
    <t>INGENIERÍA Y ARQUITECTURA</t>
  </si>
  <si>
    <t>Total Ingeniería y Arquitectura</t>
  </si>
  <si>
    <t>Máster Universitario en Historia Contemporánea</t>
  </si>
  <si>
    <t>Máster Universitario en Patrimonio Histórico y  Territorial</t>
  </si>
  <si>
    <t>Máster Universitario en Prehistoria y Arqueología</t>
  </si>
  <si>
    <t>Máster Universitario en Nuevos Materiales</t>
  </si>
  <si>
    <t>Máster Universitario en Ciencias de Materiales</t>
  </si>
  <si>
    <t>Máster Universitario en Computación</t>
  </si>
  <si>
    <t>Máster Universitario en Física y Tecnologías Físicas</t>
  </si>
  <si>
    <t>Máster Universitario en Matemáticas y Computación</t>
  </si>
  <si>
    <t>Máster Universitario en Técnicas de Análisis, Evaluación y Gestión Sostenible de Procesos y Riesgos Naturales</t>
  </si>
  <si>
    <t>Máster Universitario en Biología Molecular y Biomedicina</t>
  </si>
  <si>
    <t>Máster Universitario en Estudio y Tratamiento del Dolor</t>
  </si>
  <si>
    <t>Máster Universitario en Condicionantes Genéticos, Nutricionales y Ambientales del Crecimiento y el Desarrollo</t>
  </si>
  <si>
    <t>Máster Universitario en Dirección de Empresas (MBA)</t>
  </si>
  <si>
    <t>Máster Universitario en Empresa y Tecnologías de la Información</t>
  </si>
  <si>
    <t>Máster Universitario en Economía: Instrumentos del Análisis Económico</t>
  </si>
  <si>
    <t>Máster Universitario en Formación del Profesorado de Educación Secundaria</t>
  </si>
  <si>
    <t>Máster Universitario en Investigación e Innovación en Contextos Educativos</t>
  </si>
  <si>
    <t>Máster Universitario en Fundamentos y Principios del Sistema Jurídico</t>
  </si>
  <si>
    <t>Máster Universitario de Investigación en Ingeniería Ambiental</t>
  </si>
  <si>
    <t>Máster Universitario en Gestión Ambiental de Sistemas Hídricos</t>
  </si>
  <si>
    <t>Máster Universitario en Gestión Integrada de Zonas Costeras</t>
  </si>
  <si>
    <t>Máster Universitario en Ingeniería Ambiental</t>
  </si>
  <si>
    <t>Máster Universitario en Ingeniería de Costas y Puertos</t>
  </si>
  <si>
    <t>Máster Universitario en Investigación en Ingeniería Civil</t>
  </si>
  <si>
    <t>Máster Universitario en Ingeniería Química "Producción y Consumo Sostenible"</t>
  </si>
  <si>
    <t>Máster Universitario en Investigación en Ingeniería Industrial</t>
  </si>
  <si>
    <t>Máster Universitario en Tecnologías de la Información y Comunicaciones en Redes Móviles</t>
  </si>
  <si>
    <t>CENTROS Y TITULACIONES</t>
  </si>
  <si>
    <t>Máster Universitario en Enseñanza del Español como Lengua Extranjera</t>
  </si>
  <si>
    <t>Máster Universitario en Historia Moderna: La Monarquía de España, Siglos XVI, XVII Y XVIII</t>
  </si>
  <si>
    <t>Máster Universitario en Gestión Integral e Investigación de las Heridas Crónicas</t>
  </si>
  <si>
    <t>CIESE COMILLAS</t>
  </si>
  <si>
    <t>ESCUELA UNIVERSITARIA DE ENFERMERÍA</t>
  </si>
  <si>
    <t>Máster Universitario en Ingeniería Industrial</t>
  </si>
  <si>
    <t>Máster Universitario del Mediterráneo al Atlántico: La Construcción de Europa entre el Mundo Antiguo y Medieval</t>
  </si>
  <si>
    <t>TITULACIONES Y RAMAS DE CONOCIMIENTO</t>
  </si>
  <si>
    <t>Máster Universitario en Integridad y Durabilidad de Materiales, Componentes y Estructuras</t>
  </si>
  <si>
    <t>2013/14</t>
  </si>
  <si>
    <t>Máster Universitario en Física, Instrumentación y Medio Ambiente</t>
  </si>
  <si>
    <t>Máster Universitario en Ingeniería de Caminos, Canales y Puertos</t>
  </si>
  <si>
    <t>Máster Universitario en Ingeniería Marina</t>
  </si>
  <si>
    <t>Máster Universitario en Ingeniería Náutica y Gestión Marítima</t>
  </si>
  <si>
    <t>Máster Universitario en Iniciación a la Investigación en Salud Mental</t>
  </si>
  <si>
    <t>Máster Universitario en Investigación en Cuidados de Salud</t>
  </si>
  <si>
    <t>Máster Europeo en Ingeniería de la Construcción - Master in European Construction Engineering</t>
  </si>
  <si>
    <t>ESCUELA TÉCNICA SUPERIOR DE NÁUTICA</t>
  </si>
  <si>
    <t>2014/15</t>
  </si>
  <si>
    <t>Máster Universitario en Aprendizaje y Enseñanza de Segundas Lenguas / Second Language Learning and Teaching</t>
  </si>
  <si>
    <t>Máster Universitario en Dirección de Marketing (Empresas Turísticas)</t>
  </si>
  <si>
    <t>Máster Universitario en Ingeniería de Minas</t>
  </si>
  <si>
    <t>Máster Universitario en Ingeniería de Telecomunicación</t>
  </si>
  <si>
    <t>Máster Universitario en Ingeniería Química</t>
  </si>
  <si>
    <t>Máster Universitario en Recursos Territoriales y Estrategias de Ordenación</t>
  </si>
  <si>
    <t>E.T.S. DE INGENIEROS DE CAMINOS, CANALES Y PUERTOS</t>
  </si>
  <si>
    <t>E.T.S. DE INGENIEROS INDUSTRIALES Y DE TELECOMUNICACION</t>
  </si>
  <si>
    <t>ESCUELA POLITÉCNICA DE INGENIERÍA DE MINAS Y ENERGÍA</t>
  </si>
  <si>
    <t>FACULTAD DE CIENCIAS ECONOMICAS Y EMPRESARIALES</t>
  </si>
  <si>
    <t>FACULTAD DE EDUCACION</t>
  </si>
  <si>
    <t>2015/16</t>
  </si>
  <si>
    <t>Máster Universitario en Acceso a la Profesión de Abogado</t>
  </si>
  <si>
    <t>Máster Universitario en Gestión Integrada de Sistemas Hídricos</t>
  </si>
  <si>
    <t>Máster Universitario en Ingeniería Informática</t>
  </si>
  <si>
    <t>ESCUELA UNIVERSITARIA DE FISIOTERAPIA</t>
  </si>
  <si>
    <t>Máster Universitario en Avances en Neurorrehabilitación de las Funciones Comunicativas y Motoras</t>
  </si>
  <si>
    <t>2016/17</t>
  </si>
  <si>
    <t>Máster Universitario en Investigación, Tecnología y Gestión de la Construcción en Europa - Master in Construction Research, Technology and Management in Europe</t>
  </si>
  <si>
    <t>TOTAL</t>
  </si>
  <si>
    <t>MUJERES</t>
  </si>
  <si>
    <t>HOMBRES</t>
  </si>
  <si>
    <t>2017/18</t>
  </si>
  <si>
    <t>Máster Universitario en Data Science</t>
  </si>
  <si>
    <t>2018/19</t>
  </si>
  <si>
    <t>Máster Universitario en Costas y Puertos</t>
  </si>
  <si>
    <t>Máster Universitario en Química Teórica y Modelización Computacional</t>
  </si>
  <si>
    <t>Máster Universitario en Física de Partículas y del Cosmos</t>
  </si>
  <si>
    <t>2019/20</t>
  </si>
  <si>
    <t>Máster en Ciencia e Ingeniería de la Luz</t>
  </si>
  <si>
    <t>Máster Universitario en Fisioterapia del Deporte y Readaptación de la Actividad Física</t>
  </si>
  <si>
    <t>2012/13</t>
  </si>
  <si>
    <r>
      <t xml:space="preserve">EVOLUCIÓN DEL NÚMERO DEL </t>
    </r>
    <r>
      <rPr>
        <b/>
        <sz val="12"/>
        <color rgb="FF7030A0"/>
        <rFont val="Arial"/>
        <family val="2"/>
      </rPr>
      <t>TOTAL DE ALUMNOS POR TITULACIONES</t>
    </r>
    <r>
      <rPr>
        <b/>
        <sz val="12"/>
        <color theme="8" tint="-0.499984740745262"/>
        <rFont val="Arial"/>
        <family val="2"/>
      </rPr>
      <t xml:space="preserve"> EN ESTUDIOS DE MÁSTER OFICIAL
     2012/13 - 2019/20</t>
    </r>
  </si>
  <si>
    <r>
      <t xml:space="preserve">EVOLUCIÓN DEL NÚMERO </t>
    </r>
    <r>
      <rPr>
        <b/>
        <sz val="12"/>
        <color rgb="FF7030A0"/>
        <rFont val="Arial"/>
        <family val="2"/>
      </rPr>
      <t>TOTAL DE ALUMNOS POR CENTROS</t>
    </r>
    <r>
      <rPr>
        <b/>
        <sz val="12"/>
        <color theme="8" tint="-0.499984740745262"/>
        <rFont val="Arial"/>
        <family val="2"/>
      </rPr>
      <t xml:space="preserve"> EN ESTUDIOS DE MÁSTER OFICIAL 2012/13 - 2019/2020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</si>
</sst>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0"/>
      <name val="Verdana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0"/>
      <color theme="8" tint="-0.499984740745262"/>
      <name val="Arial"/>
      <family val="2"/>
    </font>
    <font>
      <b/>
      <sz val="10"/>
      <name val="Arial"/>
      <family val="2"/>
    </font>
    <font>
      <b/>
      <sz val="12"/>
      <color theme="8" tint="-0.499984740745262"/>
      <name val="Arial"/>
      <family val="2"/>
    </font>
    <font>
      <b/>
      <sz val="12"/>
      <color rgb="FF7030A0"/>
      <name val="Arial"/>
      <family val="2"/>
    </font>
    <font>
      <b/>
      <sz val="10"/>
      <name val="Verdana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6795556505021"/>
        <bgColor indexed="64"/>
      </patternFill>
    </fill>
  </fills>
  <borders count="3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/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indexed="64"/>
      </top>
      <bottom style="medium">
        <color indexed="64"/>
      </bottom>
      <diagonal/>
    </border>
    <border>
      <left style="thin">
        <color theme="0" tint="-0.24994659260841701"/>
      </left>
      <right/>
      <top/>
      <bottom style="medium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2" fillId="4" borderId="5" xfId="0" applyNumberFormat="1" applyFont="1" applyFill="1" applyBorder="1" applyAlignment="1">
      <alignment vertical="center" wrapText="1"/>
    </xf>
    <xf numFmtId="0" fontId="3" fillId="3" borderId="3" xfId="0" applyNumberFormat="1" applyFont="1" applyFill="1" applyBorder="1" applyAlignment="1">
      <alignment vertical="center" wrapText="1"/>
    </xf>
    <xf numFmtId="0" fontId="2" fillId="4" borderId="8" xfId="0" applyNumberFormat="1" applyFont="1" applyFill="1" applyBorder="1" applyAlignment="1">
      <alignment vertical="center" wrapText="1"/>
    </xf>
    <xf numFmtId="0" fontId="2" fillId="4" borderId="9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/>
    </xf>
    <xf numFmtId="3" fontId="5" fillId="5" borderId="2" xfId="0" applyNumberFormat="1" applyFont="1" applyFill="1" applyBorder="1" applyAlignment="1">
      <alignment horizontal="center" vertical="center"/>
    </xf>
    <xf numFmtId="0" fontId="2" fillId="4" borderId="12" xfId="0" applyNumberFormat="1" applyFont="1" applyFill="1" applyBorder="1" applyAlignment="1">
      <alignment horizontal="center" vertical="center" wrapText="1"/>
    </xf>
    <xf numFmtId="0" fontId="9" fillId="2" borderId="12" xfId="0" applyNumberFormat="1" applyFont="1" applyFill="1" applyBorder="1" applyAlignment="1">
      <alignment horizontal="center" vertical="center"/>
    </xf>
    <xf numFmtId="0" fontId="10" fillId="6" borderId="14" xfId="0" applyNumberFormat="1" applyFont="1" applyFill="1" applyBorder="1" applyAlignment="1">
      <alignment vertical="center" wrapText="1"/>
    </xf>
    <xf numFmtId="3" fontId="10" fillId="6" borderId="15" xfId="0" applyNumberFormat="1" applyFont="1" applyFill="1" applyBorder="1" applyAlignment="1">
      <alignment horizontal="center" vertical="center" wrapText="1"/>
    </xf>
    <xf numFmtId="3" fontId="10" fillId="6" borderId="16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/>
    </xf>
    <xf numFmtId="0" fontId="3" fillId="2" borderId="12" xfId="0" applyNumberFormat="1" applyFont="1" applyFill="1" applyBorder="1" applyAlignment="1">
      <alignment horizontal="center" vertical="center"/>
    </xf>
    <xf numFmtId="0" fontId="2" fillId="4" borderId="1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3" fontId="5" fillId="5" borderId="4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3" fontId="5" fillId="5" borderId="4" xfId="0" applyNumberFormat="1" applyFont="1" applyFill="1" applyBorder="1" applyAlignment="1">
      <alignment horizontal="left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0" fontId="2" fillId="4" borderId="6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2" fillId="4" borderId="7" xfId="0" applyNumberFormat="1" applyFont="1" applyFill="1" applyBorder="1" applyAlignment="1">
      <alignment horizontal="center" vertical="center" wrapText="1"/>
    </xf>
    <xf numFmtId="3" fontId="5" fillId="5" borderId="24" xfId="0" applyNumberFormat="1" applyFont="1" applyFill="1" applyBorder="1" applyAlignment="1">
      <alignment horizontal="center" vertical="center"/>
    </xf>
    <xf numFmtId="0" fontId="3" fillId="3" borderId="12" xfId="0" applyNumberFormat="1" applyFont="1" applyFill="1" applyBorder="1" applyAlignment="1">
      <alignment horizontal="center" vertical="center" wrapText="1"/>
    </xf>
    <xf numFmtId="3" fontId="3" fillId="3" borderId="12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11" fillId="0" borderId="12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/>
    </xf>
    <xf numFmtId="3" fontId="5" fillId="5" borderId="27" xfId="0" applyNumberFormat="1" applyFont="1" applyFill="1" applyBorder="1" applyAlignment="1">
      <alignment horizontal="center" vertical="center"/>
    </xf>
    <xf numFmtId="0" fontId="9" fillId="0" borderId="28" xfId="0" applyNumberFormat="1" applyFont="1" applyFill="1" applyBorder="1" applyAlignment="1">
      <alignment horizontal="center" vertical="center"/>
    </xf>
    <xf numFmtId="3" fontId="5" fillId="5" borderId="25" xfId="0" applyNumberFormat="1" applyFont="1" applyFill="1" applyBorder="1" applyAlignment="1">
      <alignment horizontal="center" vertical="center"/>
    </xf>
    <xf numFmtId="0" fontId="3" fillId="2" borderId="26" xfId="0" applyNumberFormat="1" applyFont="1" applyFill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9" fillId="2" borderId="26" xfId="0" applyNumberFormat="1" applyFont="1" applyFill="1" applyBorder="1" applyAlignment="1">
      <alignment horizontal="center" vertical="center"/>
    </xf>
    <xf numFmtId="0" fontId="9" fillId="2" borderId="28" xfId="0" applyNumberFormat="1" applyFont="1" applyFill="1" applyBorder="1" applyAlignment="1">
      <alignment horizontal="center" vertical="center"/>
    </xf>
    <xf numFmtId="0" fontId="9" fillId="0" borderId="28" xfId="0" applyNumberFormat="1" applyFont="1" applyBorder="1" applyAlignment="1">
      <alignment horizontal="center" vertical="center"/>
    </xf>
    <xf numFmtId="0" fontId="3" fillId="2" borderId="28" xfId="0" applyNumberFormat="1" applyFont="1" applyFill="1" applyBorder="1" applyAlignment="1">
      <alignment horizontal="center" vertical="center"/>
    </xf>
    <xf numFmtId="3" fontId="10" fillId="6" borderId="30" xfId="0" applyNumberFormat="1" applyFont="1" applyFill="1" applyBorder="1" applyAlignment="1">
      <alignment horizontal="center" vertical="center" wrapText="1"/>
    </xf>
    <xf numFmtId="3" fontId="10" fillId="6" borderId="29" xfId="0" applyNumberFormat="1" applyFont="1" applyFill="1" applyBorder="1" applyAlignment="1">
      <alignment horizontal="center" vertical="center" wrapText="1"/>
    </xf>
    <xf numFmtId="0" fontId="2" fillId="4" borderId="6" xfId="0" applyNumberFormat="1" applyFont="1" applyFill="1" applyBorder="1" applyAlignment="1">
      <alignment horizontal="center" vertical="center" wrapText="1"/>
    </xf>
    <xf numFmtId="0" fontId="3" fillId="0" borderId="31" xfId="0" applyNumberFormat="1" applyFont="1" applyFill="1" applyBorder="1" applyAlignment="1">
      <alignment horizontal="center" vertical="center" wrapText="1"/>
    </xf>
    <xf numFmtId="0" fontId="3" fillId="7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3" borderId="19" xfId="0" applyFont="1" applyFill="1" applyBorder="1" applyAlignment="1">
      <alignment horizontal="left" vertical="center"/>
    </xf>
    <xf numFmtId="0" fontId="4" fillId="3" borderId="20" xfId="0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4" borderId="5" xfId="0" applyNumberFormat="1" applyFont="1" applyFill="1" applyBorder="1" applyAlignment="1">
      <alignment horizontal="center" vertical="center" wrapText="1"/>
    </xf>
    <xf numFmtId="0" fontId="2" fillId="4" borderId="3" xfId="0" applyNumberFormat="1" applyFont="1" applyFill="1" applyBorder="1" applyAlignment="1">
      <alignment horizontal="center" vertical="center" wrapText="1"/>
    </xf>
    <xf numFmtId="0" fontId="2" fillId="4" borderId="22" xfId="0" applyNumberFormat="1" applyFont="1" applyFill="1" applyBorder="1" applyAlignment="1">
      <alignment horizontal="center" vertical="center" wrapText="1"/>
    </xf>
    <xf numFmtId="0" fontId="2" fillId="4" borderId="23" xfId="0" applyNumberFormat="1" applyFont="1" applyFill="1" applyBorder="1" applyAlignment="1">
      <alignment horizontal="center" vertical="center" wrapText="1"/>
    </xf>
    <xf numFmtId="0" fontId="2" fillId="4" borderId="6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2" fillId="4" borderId="7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>
                <a:solidFill>
                  <a:schemeClr val="accent5">
                    <a:lumMod val="50000"/>
                  </a:schemeClr>
                </a:solidFill>
              </a:rPr>
              <a:t>EVOLUCIÓN</a:t>
            </a:r>
            <a:r>
              <a:rPr lang="es-ES" baseline="0">
                <a:solidFill>
                  <a:schemeClr val="accent5">
                    <a:lumMod val="50000"/>
                  </a:schemeClr>
                </a:solidFill>
              </a:rPr>
              <a:t> DEL TOTAL DE ALUMNOS POR RAMAS  2012/13 - 2019/20</a:t>
            </a:r>
          </a:p>
          <a:p>
            <a:pPr>
              <a:defRPr/>
            </a:pPr>
            <a:endParaRPr lang="es-ES">
              <a:solidFill>
                <a:schemeClr val="accent5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21225575291460658"/>
          <c:y val="1.782115975055993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Ramas!$B$4</c:f>
              <c:strCache>
                <c:ptCount val="1"/>
                <c:pt idx="0">
                  <c:v>2012/13</c:v>
                </c:pt>
              </c:strCache>
            </c:strRef>
          </c:tx>
          <c:invertIfNegative val="0"/>
          <c:val>
            <c:numRef>
              <c:f>(Ramas!$B$14,Ramas!$B$25,Ramas!$B$34,Ramas!$B$45,Ramas!$B$68)</c:f>
              <c:numCache>
                <c:formatCode>#,##0</c:formatCode>
                <c:ptCount val="5"/>
                <c:pt idx="0">
                  <c:v>89</c:v>
                </c:pt>
                <c:pt idx="1">
                  <c:v>24</c:v>
                </c:pt>
                <c:pt idx="2">
                  <c:v>49</c:v>
                </c:pt>
                <c:pt idx="3">
                  <c:v>241</c:v>
                </c:pt>
                <c:pt idx="4">
                  <c:v>210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1A-48FA-AD60-AC021DE90AB5}"/>
            </c:ext>
          </c:extLst>
        </c:ser>
        <c:ser>
          <c:idx val="2"/>
          <c:order val="1"/>
          <c:tx>
            <c:strRef>
              <c:f>Ramas!$C$4</c:f>
              <c:strCache>
                <c:ptCount val="1"/>
                <c:pt idx="0">
                  <c:v>2013/14</c:v>
                </c:pt>
              </c:strCache>
            </c:strRef>
          </c:tx>
          <c:invertIfNegative val="0"/>
          <c:cat>
            <c:strRef>
              <c:f>(Ramas!$A$14,Ramas!$A$25,Ramas!$A$34,Ramas!$A$45,Ramas!$A$68)</c:f>
              <c:strCache>
                <c:ptCount val="5"/>
                <c:pt idx="0">
                  <c:v>Total Arte y Humanidades</c:v>
                </c:pt>
                <c:pt idx="1">
                  <c:v>Total Ciencias</c:v>
                </c:pt>
                <c:pt idx="2">
                  <c:v>Total Ciencias de la Salud</c:v>
                </c:pt>
                <c:pt idx="3">
                  <c:v>Total Ciencias Sociales y Jurídicas</c:v>
                </c:pt>
                <c:pt idx="4">
                  <c:v>Total Ingeniería y Arquitectura</c:v>
                </c:pt>
              </c:strCache>
            </c:strRef>
          </c:cat>
          <c:val>
            <c:numRef>
              <c:f>(Ramas!$C$14,Ramas!$C$25,Ramas!$C$34,Ramas!$C$45,Ramas!$C$68)</c:f>
              <c:numCache>
                <c:formatCode>#,##0</c:formatCode>
                <c:ptCount val="5"/>
                <c:pt idx="0">
                  <c:v>88</c:v>
                </c:pt>
                <c:pt idx="1">
                  <c:v>30</c:v>
                </c:pt>
                <c:pt idx="2">
                  <c:v>74</c:v>
                </c:pt>
                <c:pt idx="3">
                  <c:v>248</c:v>
                </c:pt>
                <c:pt idx="4">
                  <c:v>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0B-4540-A595-A3EFA58EAAB4}"/>
            </c:ext>
          </c:extLst>
        </c:ser>
        <c:ser>
          <c:idx val="3"/>
          <c:order val="2"/>
          <c:tx>
            <c:strRef>
              <c:f>Ramas!$D$4</c:f>
              <c:strCache>
                <c:ptCount val="1"/>
                <c:pt idx="0">
                  <c:v>2014/15</c:v>
                </c:pt>
              </c:strCache>
            </c:strRef>
          </c:tx>
          <c:invertIfNegative val="0"/>
          <c:cat>
            <c:strRef>
              <c:f>(Ramas!$A$14,Ramas!$A$25,Ramas!$A$34,Ramas!$A$45,Ramas!$A$68)</c:f>
              <c:strCache>
                <c:ptCount val="5"/>
                <c:pt idx="0">
                  <c:v>Total Arte y Humanidades</c:v>
                </c:pt>
                <c:pt idx="1">
                  <c:v>Total Ciencias</c:v>
                </c:pt>
                <c:pt idx="2">
                  <c:v>Total Ciencias de la Salud</c:v>
                </c:pt>
                <c:pt idx="3">
                  <c:v>Total Ciencias Sociales y Jurídicas</c:v>
                </c:pt>
                <c:pt idx="4">
                  <c:v>Total Ingeniería y Arquitectura</c:v>
                </c:pt>
              </c:strCache>
            </c:strRef>
          </c:cat>
          <c:val>
            <c:numRef>
              <c:f>(Ramas!$D$14,Ramas!$D$25,Ramas!$D$34,Ramas!$D$45,Ramas!$D$68)</c:f>
              <c:numCache>
                <c:formatCode>#,##0</c:formatCode>
                <c:ptCount val="5"/>
                <c:pt idx="0">
                  <c:v>103</c:v>
                </c:pt>
                <c:pt idx="1">
                  <c:v>22</c:v>
                </c:pt>
                <c:pt idx="2">
                  <c:v>93</c:v>
                </c:pt>
                <c:pt idx="3">
                  <c:v>253</c:v>
                </c:pt>
                <c:pt idx="4">
                  <c:v>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0B-4540-A595-A3EFA58EAAB4}"/>
            </c:ext>
          </c:extLst>
        </c:ser>
        <c:ser>
          <c:idx val="4"/>
          <c:order val="3"/>
          <c:tx>
            <c:strRef>
              <c:f>Ramas!$E$4</c:f>
              <c:strCache>
                <c:ptCount val="1"/>
                <c:pt idx="0">
                  <c:v>2015/16</c:v>
                </c:pt>
              </c:strCache>
            </c:strRef>
          </c:tx>
          <c:invertIfNegative val="0"/>
          <c:cat>
            <c:strRef>
              <c:f>(Ramas!$A$14,Ramas!$A$25,Ramas!$A$34,Ramas!$A$45,Ramas!$A$68)</c:f>
              <c:strCache>
                <c:ptCount val="5"/>
                <c:pt idx="0">
                  <c:v>Total Arte y Humanidades</c:v>
                </c:pt>
                <c:pt idx="1">
                  <c:v>Total Ciencias</c:v>
                </c:pt>
                <c:pt idx="2">
                  <c:v>Total Ciencias de la Salud</c:v>
                </c:pt>
                <c:pt idx="3">
                  <c:v>Total Ciencias Sociales y Jurídicas</c:v>
                </c:pt>
                <c:pt idx="4">
                  <c:v>Total Ingeniería y Arquitectura</c:v>
                </c:pt>
              </c:strCache>
            </c:strRef>
          </c:cat>
          <c:val>
            <c:numRef>
              <c:f>(Ramas!$E$14,Ramas!$E$25,Ramas!$E$34,Ramas!$E$45,Ramas!$E$68)</c:f>
              <c:numCache>
                <c:formatCode>#,##0</c:formatCode>
                <c:ptCount val="5"/>
                <c:pt idx="0">
                  <c:v>78</c:v>
                </c:pt>
                <c:pt idx="1">
                  <c:v>17</c:v>
                </c:pt>
                <c:pt idx="2">
                  <c:v>100</c:v>
                </c:pt>
                <c:pt idx="3">
                  <c:v>287</c:v>
                </c:pt>
                <c:pt idx="4">
                  <c:v>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0B-4540-A595-A3EFA58EAAB4}"/>
            </c:ext>
          </c:extLst>
        </c:ser>
        <c:ser>
          <c:idx val="5"/>
          <c:order val="4"/>
          <c:tx>
            <c:strRef>
              <c:f>Ramas!$F$4</c:f>
              <c:strCache>
                <c:ptCount val="1"/>
                <c:pt idx="0">
                  <c:v>2016/17</c:v>
                </c:pt>
              </c:strCache>
            </c:strRef>
          </c:tx>
          <c:invertIfNegative val="0"/>
          <c:cat>
            <c:strRef>
              <c:f>(Ramas!$A$14,Ramas!$A$25,Ramas!$A$34,Ramas!$A$45,Ramas!$A$68)</c:f>
              <c:strCache>
                <c:ptCount val="5"/>
                <c:pt idx="0">
                  <c:v>Total Arte y Humanidades</c:v>
                </c:pt>
                <c:pt idx="1">
                  <c:v>Total Ciencias</c:v>
                </c:pt>
                <c:pt idx="2">
                  <c:v>Total Ciencias de la Salud</c:v>
                </c:pt>
                <c:pt idx="3">
                  <c:v>Total Ciencias Sociales y Jurídicas</c:v>
                </c:pt>
                <c:pt idx="4">
                  <c:v>Total Ingeniería y Arquitectura</c:v>
                </c:pt>
              </c:strCache>
            </c:strRef>
          </c:cat>
          <c:val>
            <c:numRef>
              <c:f>(Ramas!$F$14,Ramas!$F$25,Ramas!$F$34,Ramas!$F$45,Ramas!$F$68)</c:f>
              <c:numCache>
                <c:formatCode>#,##0</c:formatCode>
                <c:ptCount val="5"/>
                <c:pt idx="0">
                  <c:v>86</c:v>
                </c:pt>
                <c:pt idx="1">
                  <c:v>24</c:v>
                </c:pt>
                <c:pt idx="2">
                  <c:v>97</c:v>
                </c:pt>
                <c:pt idx="3">
                  <c:v>302</c:v>
                </c:pt>
                <c:pt idx="4">
                  <c:v>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0B-4540-A595-A3EFA58EAAB4}"/>
            </c:ext>
          </c:extLst>
        </c:ser>
        <c:ser>
          <c:idx val="6"/>
          <c:order val="5"/>
          <c:tx>
            <c:strRef>
              <c:f>Ramas!$G$4</c:f>
              <c:strCache>
                <c:ptCount val="1"/>
                <c:pt idx="0">
                  <c:v>2017/18</c:v>
                </c:pt>
              </c:strCache>
            </c:strRef>
          </c:tx>
          <c:invertIfNegative val="0"/>
          <c:cat>
            <c:strRef>
              <c:f>(Ramas!$A$14,Ramas!$A$25,Ramas!$A$34,Ramas!$A$45,Ramas!$A$68)</c:f>
              <c:strCache>
                <c:ptCount val="5"/>
                <c:pt idx="0">
                  <c:v>Total Arte y Humanidades</c:v>
                </c:pt>
                <c:pt idx="1">
                  <c:v>Total Ciencias</c:v>
                </c:pt>
                <c:pt idx="2">
                  <c:v>Total Ciencias de la Salud</c:v>
                </c:pt>
                <c:pt idx="3">
                  <c:v>Total Ciencias Sociales y Jurídicas</c:v>
                </c:pt>
                <c:pt idx="4">
                  <c:v>Total Ingeniería y Arquitectura</c:v>
                </c:pt>
              </c:strCache>
            </c:strRef>
          </c:cat>
          <c:val>
            <c:numRef>
              <c:f>(Ramas!$G$14,Ramas!$G$25,Ramas!$G$34,Ramas!$G$45,Ramas!$G$68)</c:f>
              <c:numCache>
                <c:formatCode>#,##0</c:formatCode>
                <c:ptCount val="5"/>
                <c:pt idx="0">
                  <c:v>94</c:v>
                </c:pt>
                <c:pt idx="1">
                  <c:v>21</c:v>
                </c:pt>
                <c:pt idx="2">
                  <c:v>84</c:v>
                </c:pt>
                <c:pt idx="3">
                  <c:v>288</c:v>
                </c:pt>
                <c:pt idx="4">
                  <c:v>440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0B-4540-A595-A3EFA58EAAB4}"/>
            </c:ext>
          </c:extLst>
        </c:ser>
        <c:ser>
          <c:idx val="0"/>
          <c:order val="6"/>
          <c:tx>
            <c:strRef>
              <c:f>Ramas!$H$4</c:f>
              <c:strCache>
                <c:ptCount val="1"/>
                <c:pt idx="0">
                  <c:v>2018/19</c:v>
                </c:pt>
              </c:strCache>
            </c:strRef>
          </c:tx>
          <c:invertIfNegative val="0"/>
          <c:cat>
            <c:strRef>
              <c:f>(Ramas!$A$14,Ramas!$A$25,Ramas!$A$34,Ramas!$A$45,Ramas!$A$68)</c:f>
              <c:strCache>
                <c:ptCount val="5"/>
                <c:pt idx="0">
                  <c:v>Total Arte y Humanidades</c:v>
                </c:pt>
                <c:pt idx="1">
                  <c:v>Total Ciencias</c:v>
                </c:pt>
                <c:pt idx="2">
                  <c:v>Total Ciencias de la Salud</c:v>
                </c:pt>
                <c:pt idx="3">
                  <c:v>Total Ciencias Sociales y Jurídicas</c:v>
                </c:pt>
                <c:pt idx="4">
                  <c:v>Total Ingeniería y Arquitectura</c:v>
                </c:pt>
              </c:strCache>
            </c:strRef>
          </c:cat>
          <c:val>
            <c:numRef>
              <c:f>(Ramas!$H$14,Ramas!$H$25,Ramas!$H$34,Ramas!$H$45,Ramas!$H$68)</c:f>
              <c:numCache>
                <c:formatCode>#,##0</c:formatCode>
                <c:ptCount val="5"/>
                <c:pt idx="0">
                  <c:v>107</c:v>
                </c:pt>
                <c:pt idx="1">
                  <c:v>35</c:v>
                </c:pt>
                <c:pt idx="2">
                  <c:v>86</c:v>
                </c:pt>
                <c:pt idx="3">
                  <c:v>283</c:v>
                </c:pt>
                <c:pt idx="4">
                  <c:v>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10B-4540-A595-A3EFA58EAAB4}"/>
            </c:ext>
          </c:extLst>
        </c:ser>
        <c:ser>
          <c:idx val="7"/>
          <c:order val="7"/>
          <c:tx>
            <c:strRef>
              <c:f>Ramas!$I$4</c:f>
              <c:strCache>
                <c:ptCount val="1"/>
                <c:pt idx="0">
                  <c:v>2019/20</c:v>
                </c:pt>
              </c:strCache>
            </c:strRef>
          </c:tx>
          <c:invertIfNegative val="0"/>
          <c:cat>
            <c:strRef>
              <c:f>(Ramas!$A$14,Ramas!$A$25,Ramas!$A$34,Ramas!$A$45,Ramas!$A$68)</c:f>
              <c:strCache>
                <c:ptCount val="5"/>
                <c:pt idx="0">
                  <c:v>Total Arte y Humanidades</c:v>
                </c:pt>
                <c:pt idx="1">
                  <c:v>Total Ciencias</c:v>
                </c:pt>
                <c:pt idx="2">
                  <c:v>Total Ciencias de la Salud</c:v>
                </c:pt>
                <c:pt idx="3">
                  <c:v>Total Ciencias Sociales y Jurídicas</c:v>
                </c:pt>
                <c:pt idx="4">
                  <c:v>Total Ingeniería y Arquitectura</c:v>
                </c:pt>
              </c:strCache>
            </c:strRef>
          </c:cat>
          <c:val>
            <c:numRef>
              <c:f>(Ramas!$I$14,Ramas!$I$25,Ramas!$I$34,Ramas!$I$45,Ramas!$I$68)</c:f>
              <c:numCache>
                <c:formatCode>#,##0</c:formatCode>
                <c:ptCount val="5"/>
                <c:pt idx="0">
                  <c:v>69</c:v>
                </c:pt>
                <c:pt idx="1">
                  <c:v>41</c:v>
                </c:pt>
                <c:pt idx="2">
                  <c:v>134</c:v>
                </c:pt>
                <c:pt idx="3">
                  <c:v>314</c:v>
                </c:pt>
                <c:pt idx="4">
                  <c:v>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10B-4540-A595-A3EFA58EAA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5937104"/>
        <c:axId val="245063624"/>
        <c:axId val="0"/>
      </c:bar3DChart>
      <c:catAx>
        <c:axId val="2459371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245063624"/>
        <c:crosses val="autoZero"/>
        <c:auto val="1"/>
        <c:lblAlgn val="ctr"/>
        <c:lblOffset val="100"/>
        <c:noMultiLvlLbl val="0"/>
      </c:catAx>
      <c:valAx>
        <c:axId val="24506362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2459371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>
                <a:solidFill>
                  <a:schemeClr val="accent5">
                    <a:lumMod val="50000"/>
                  </a:schemeClr>
                </a:solidFill>
              </a:rPr>
              <a:t>EVOLUCIÓN DEL TOTAL DE ALUMNOS POR TITULACIONES 2012/13</a:t>
            </a:r>
            <a:r>
              <a:rPr lang="es-ES" baseline="0">
                <a:solidFill>
                  <a:schemeClr val="accent5">
                    <a:lumMod val="50000"/>
                  </a:schemeClr>
                </a:solidFill>
              </a:rPr>
              <a:t>- 2019/20</a:t>
            </a:r>
          </a:p>
          <a:p>
            <a:pPr>
              <a:defRPr/>
            </a:pPr>
            <a:endParaRPr lang="es-ES">
              <a:solidFill>
                <a:schemeClr val="accent5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1611968503937008"/>
          <c:y val="1.4604988682995411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0949303228867678E-2"/>
          <c:y val="0.11031196329361355"/>
          <c:w val="0.88978406790990117"/>
          <c:h val="0.45203888799107189"/>
        </c:manualLayout>
      </c:layout>
      <c:bar3DChart>
        <c:barDir val="col"/>
        <c:grouping val="clustered"/>
        <c:varyColors val="0"/>
        <c:ser>
          <c:idx val="7"/>
          <c:order val="0"/>
          <c:tx>
            <c:strRef>
              <c:f>Ramas!$B$4</c:f>
              <c:strCache>
                <c:ptCount val="1"/>
                <c:pt idx="0">
                  <c:v>2012/13</c:v>
                </c:pt>
              </c:strCache>
            </c:strRef>
          </c:tx>
          <c:invertIfNegative val="0"/>
          <c:cat>
            <c:strRef>
              <c:f>(Ramas!$A$7:$A$13,Ramas!$A$16:$A$24,Ramas!$A$27:$A$33,Ramas!$A$36:$A$44,Ramas!$A$47:$A$67)</c:f>
              <c:strCache>
                <c:ptCount val="53"/>
                <c:pt idx="0">
                  <c:v>Máster Universitario del Mediterráneo al Atlántico: La Construcción de Europa entre el Mundo Antiguo y Medieval</c:v>
                </c:pt>
                <c:pt idx="1">
                  <c:v>Máster Universitario en Enseñanza del Español como Lengua Extranjera</c:v>
                </c:pt>
                <c:pt idx="2">
                  <c:v>Máster Universitario en Historia Moderna: La Monarquía de España, Siglos XVI, XVII Y XVIII</c:v>
                </c:pt>
                <c:pt idx="3">
                  <c:v>Máster Universitario en Historia Contemporánea</c:v>
                </c:pt>
                <c:pt idx="4">
                  <c:v>Máster Universitario en Patrimonio Histórico y  Territorial</c:v>
                </c:pt>
                <c:pt idx="5">
                  <c:v>Máster Universitario en Prehistoria y Arqueología</c:v>
                </c:pt>
                <c:pt idx="6">
                  <c:v>Máster Universitario en Recursos Territoriales y Estrategias de Ordenación</c:v>
                </c:pt>
                <c:pt idx="7">
                  <c:v>Máster Universitario en Computación</c:v>
                </c:pt>
                <c:pt idx="8">
                  <c:v>Máster Universitario en Data Science</c:v>
                </c:pt>
                <c:pt idx="9">
                  <c:v>Máster en Ciencia e Ingeniería de la Luz</c:v>
                </c:pt>
                <c:pt idx="10">
                  <c:v>Máster Universitario en Física de Partículas y del Cosmos</c:v>
                </c:pt>
                <c:pt idx="11">
                  <c:v>Máster Universitario en Física y Tecnologías Físicas</c:v>
                </c:pt>
                <c:pt idx="12">
                  <c:v>Máster Universitario en Física, Instrumentación y Medio Ambiente</c:v>
                </c:pt>
                <c:pt idx="13">
                  <c:v>Máster Universitario en Matemáticas y Computación</c:v>
                </c:pt>
                <c:pt idx="14">
                  <c:v>Máster Universitario en Nuevos Materiales</c:v>
                </c:pt>
                <c:pt idx="15">
                  <c:v>Máster Universitario en Química Teórica y Modelización Computacional</c:v>
                </c:pt>
                <c:pt idx="16">
                  <c:v>Máster Universitario en Avances en Neurorrehabilitación de las Funciones Comunicativas y Motoras</c:v>
                </c:pt>
                <c:pt idx="17">
                  <c:v>Máster Universitario en Fisioterapia del Deporte y Readaptación de la Actividad Física</c:v>
                </c:pt>
                <c:pt idx="18">
                  <c:v>Máster Universitario en Biología Molecular y Biomedicina</c:v>
                </c:pt>
                <c:pt idx="19">
                  <c:v>Máster Universitario en Condicionantes Genéticos, Nutricionales y Ambientales del Crecimiento y el Desarrollo</c:v>
                </c:pt>
                <c:pt idx="20">
                  <c:v>Máster Universitario en Gestión Integral e Investigación de las Heridas Crónicas</c:v>
                </c:pt>
                <c:pt idx="21">
                  <c:v>Máster Universitario en Iniciación a la Investigación en Salud Mental</c:v>
                </c:pt>
                <c:pt idx="22">
                  <c:v>Máster Universitario en Investigación en Cuidados de Salud</c:v>
                </c:pt>
                <c:pt idx="23">
                  <c:v>Máster Universitario en Acceso a la Profesión de Abogado</c:v>
                </c:pt>
                <c:pt idx="24">
                  <c:v>Máster Universitario en Aprendizaje y Enseñanza de Segundas Lenguas / Second Language Learning and Teaching</c:v>
                </c:pt>
                <c:pt idx="25">
                  <c:v>Máster Universitario en Dirección de Empresas (MBA)</c:v>
                </c:pt>
                <c:pt idx="26">
                  <c:v>Máster Universitario en Dirección de Marketing (Empresas Turísticas)</c:v>
                </c:pt>
                <c:pt idx="27">
                  <c:v>Máster Universitario en Economía: Instrumentos del Análisis Económico</c:v>
                </c:pt>
                <c:pt idx="28">
                  <c:v>Máster Universitario en Empresa y Tecnologías de la Información</c:v>
                </c:pt>
                <c:pt idx="29">
                  <c:v>Máster Universitario en Formación del Profesorado de Educación Secundaria</c:v>
                </c:pt>
                <c:pt idx="30">
                  <c:v>Máster Universitario en Investigación e Innovación en Contextos Educativos</c:v>
                </c:pt>
                <c:pt idx="31">
                  <c:v>Máster Universitario en Fundamentos y Principios del Sistema Jurídico</c:v>
                </c:pt>
                <c:pt idx="32">
                  <c:v>Máster Universitario en Costas y Puertos</c:v>
                </c:pt>
                <c:pt idx="33">
                  <c:v>Máster Universitario en Gestión Ambiental de Sistemas Hídricos</c:v>
                </c:pt>
                <c:pt idx="34">
                  <c:v>Máster Universitario en Gestión Integrada de Sistemas Hídricos</c:v>
                </c:pt>
                <c:pt idx="35">
                  <c:v>Máster Universitario en Ingeniería Ambiental</c:v>
                </c:pt>
                <c:pt idx="36">
                  <c:v>Máster Universitario en Gestión Integrada de Zonas Costeras</c:v>
                </c:pt>
                <c:pt idx="37">
                  <c:v>Máster Universitario en Ingeniería de Costas y Puertos</c:v>
                </c:pt>
                <c:pt idx="38">
                  <c:v>Máster Universitario en Ingeniería de Caminos, Canales y Puertos</c:v>
                </c:pt>
                <c:pt idx="39">
                  <c:v>Máster Universitario en Ingeniería de Minas</c:v>
                </c:pt>
                <c:pt idx="40">
                  <c:v>Máster Universitario en Ingeniería de Telecomunicación</c:v>
                </c:pt>
                <c:pt idx="41">
                  <c:v>Máster Universitario en Ingeniería Industrial</c:v>
                </c:pt>
                <c:pt idx="42">
                  <c:v>Máster Universitario en Ingeniería Informática</c:v>
                </c:pt>
                <c:pt idx="43">
                  <c:v>Máster Universitario en Ingeniería Marina</c:v>
                </c:pt>
                <c:pt idx="44">
                  <c:v>Máster Universitario en Ingeniería Náutica y Gestión Marítima</c:v>
                </c:pt>
                <c:pt idx="45">
                  <c:v>Máster Universitario en Ingeniería Química</c:v>
                </c:pt>
                <c:pt idx="46">
                  <c:v>Máster Universitario en Ingeniería Química "Producción y Consumo Sostenible"</c:v>
                </c:pt>
                <c:pt idx="47">
                  <c:v>Máster Universitario en Integridad y Durabilidad de Materiales, Componentes y Estructuras</c:v>
                </c:pt>
                <c:pt idx="48">
                  <c:v>Máster Universitario de Investigación en Ingeniería Ambiental</c:v>
                </c:pt>
                <c:pt idx="49">
                  <c:v>Máster Universitario en Investigación en Ingeniería Civil</c:v>
                </c:pt>
                <c:pt idx="50">
                  <c:v>Máster Universitario en Investigación en Ingeniería Industrial</c:v>
                </c:pt>
                <c:pt idx="51">
                  <c:v>Máster Universitario en Investigación, Tecnología y Gestión de la Construcción en Europa - Master in Construction Research, Technology and Management in Europe</c:v>
                </c:pt>
                <c:pt idx="52">
                  <c:v>Máster Universitario en Tecnologías de la Información y Comunicaciones en Redes Móviles</c:v>
                </c:pt>
              </c:strCache>
            </c:strRef>
          </c:cat>
          <c:val>
            <c:numRef>
              <c:f>(Ramas!$B$7:$B$13,Ramas!$B$16:$B$24,Ramas!$B$27:$B$33,Ramas!$B$36:$B$44,Ramas!$B$47:$B$67)</c:f>
              <c:numCache>
                <c:formatCode>General</c:formatCode>
                <c:ptCount val="53"/>
                <c:pt idx="0">
                  <c:v>4</c:v>
                </c:pt>
                <c:pt idx="1">
                  <c:v>23</c:v>
                </c:pt>
                <c:pt idx="2">
                  <c:v>9</c:v>
                </c:pt>
                <c:pt idx="3">
                  <c:v>11</c:v>
                </c:pt>
                <c:pt idx="4">
                  <c:v>34</c:v>
                </c:pt>
                <c:pt idx="5">
                  <c:v>8</c:v>
                </c:pt>
                <c:pt idx="7">
                  <c:v>9</c:v>
                </c:pt>
                <c:pt idx="11">
                  <c:v>2</c:v>
                </c:pt>
                <c:pt idx="13">
                  <c:v>8</c:v>
                </c:pt>
                <c:pt idx="14">
                  <c:v>5</c:v>
                </c:pt>
                <c:pt idx="18">
                  <c:v>17</c:v>
                </c:pt>
                <c:pt idx="19">
                  <c:v>12</c:v>
                </c:pt>
                <c:pt idx="20">
                  <c:v>20</c:v>
                </c:pt>
                <c:pt idx="25">
                  <c:v>43</c:v>
                </c:pt>
                <c:pt idx="26">
                  <c:v>25</c:v>
                </c:pt>
                <c:pt idx="27">
                  <c:v>12</c:v>
                </c:pt>
                <c:pt idx="28">
                  <c:v>23</c:v>
                </c:pt>
                <c:pt idx="29">
                  <c:v>87</c:v>
                </c:pt>
                <c:pt idx="30">
                  <c:v>29</c:v>
                </c:pt>
                <c:pt idx="31">
                  <c:v>22</c:v>
                </c:pt>
                <c:pt idx="33">
                  <c:v>18</c:v>
                </c:pt>
                <c:pt idx="35">
                  <c:v>17</c:v>
                </c:pt>
                <c:pt idx="36">
                  <c:v>19</c:v>
                </c:pt>
                <c:pt idx="37">
                  <c:v>39</c:v>
                </c:pt>
                <c:pt idx="41">
                  <c:v>31</c:v>
                </c:pt>
                <c:pt idx="46">
                  <c:v>12</c:v>
                </c:pt>
                <c:pt idx="47">
                  <c:v>4</c:v>
                </c:pt>
                <c:pt idx="48">
                  <c:v>9</c:v>
                </c:pt>
                <c:pt idx="49">
                  <c:v>14</c:v>
                </c:pt>
                <c:pt idx="50">
                  <c:v>17</c:v>
                </c:pt>
                <c:pt idx="51">
                  <c:v>19</c:v>
                </c:pt>
                <c:pt idx="5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67-4841-BD9F-DF0D8DDDAFF4}"/>
            </c:ext>
          </c:extLst>
        </c:ser>
        <c:ser>
          <c:idx val="6"/>
          <c:order val="1"/>
          <c:tx>
            <c:strRef>
              <c:f>Ramas!$C$4</c:f>
              <c:strCache>
                <c:ptCount val="1"/>
                <c:pt idx="0">
                  <c:v>2013/14</c:v>
                </c:pt>
              </c:strCache>
            </c:strRef>
          </c:tx>
          <c:invertIfNegative val="0"/>
          <c:cat>
            <c:strRef>
              <c:f>(Ramas!$A$7:$A$13,Ramas!$A$16:$A$24,Ramas!$A$27:$A$33,Ramas!$A$36:$A$44,Ramas!$A$47:$A$67)</c:f>
              <c:strCache>
                <c:ptCount val="53"/>
                <c:pt idx="0">
                  <c:v>Máster Universitario del Mediterráneo al Atlántico: La Construcción de Europa entre el Mundo Antiguo y Medieval</c:v>
                </c:pt>
                <c:pt idx="1">
                  <c:v>Máster Universitario en Enseñanza del Español como Lengua Extranjera</c:v>
                </c:pt>
                <c:pt idx="2">
                  <c:v>Máster Universitario en Historia Moderna: La Monarquía de España, Siglos XVI, XVII Y XVIII</c:v>
                </c:pt>
                <c:pt idx="3">
                  <c:v>Máster Universitario en Historia Contemporánea</c:v>
                </c:pt>
                <c:pt idx="4">
                  <c:v>Máster Universitario en Patrimonio Histórico y  Territorial</c:v>
                </c:pt>
                <c:pt idx="5">
                  <c:v>Máster Universitario en Prehistoria y Arqueología</c:v>
                </c:pt>
                <c:pt idx="6">
                  <c:v>Máster Universitario en Recursos Territoriales y Estrategias de Ordenación</c:v>
                </c:pt>
                <c:pt idx="7">
                  <c:v>Máster Universitario en Computación</c:v>
                </c:pt>
                <c:pt idx="8">
                  <c:v>Máster Universitario en Data Science</c:v>
                </c:pt>
                <c:pt idx="9">
                  <c:v>Máster en Ciencia e Ingeniería de la Luz</c:v>
                </c:pt>
                <c:pt idx="10">
                  <c:v>Máster Universitario en Física de Partículas y del Cosmos</c:v>
                </c:pt>
                <c:pt idx="11">
                  <c:v>Máster Universitario en Física y Tecnologías Físicas</c:v>
                </c:pt>
                <c:pt idx="12">
                  <c:v>Máster Universitario en Física, Instrumentación y Medio Ambiente</c:v>
                </c:pt>
                <c:pt idx="13">
                  <c:v>Máster Universitario en Matemáticas y Computación</c:v>
                </c:pt>
                <c:pt idx="14">
                  <c:v>Máster Universitario en Nuevos Materiales</c:v>
                </c:pt>
                <c:pt idx="15">
                  <c:v>Máster Universitario en Química Teórica y Modelización Computacional</c:v>
                </c:pt>
                <c:pt idx="16">
                  <c:v>Máster Universitario en Avances en Neurorrehabilitación de las Funciones Comunicativas y Motoras</c:v>
                </c:pt>
                <c:pt idx="17">
                  <c:v>Máster Universitario en Fisioterapia del Deporte y Readaptación de la Actividad Física</c:v>
                </c:pt>
                <c:pt idx="18">
                  <c:v>Máster Universitario en Biología Molecular y Biomedicina</c:v>
                </c:pt>
                <c:pt idx="19">
                  <c:v>Máster Universitario en Condicionantes Genéticos, Nutricionales y Ambientales del Crecimiento y el Desarrollo</c:v>
                </c:pt>
                <c:pt idx="20">
                  <c:v>Máster Universitario en Gestión Integral e Investigación de las Heridas Crónicas</c:v>
                </c:pt>
                <c:pt idx="21">
                  <c:v>Máster Universitario en Iniciación a la Investigación en Salud Mental</c:v>
                </c:pt>
                <c:pt idx="22">
                  <c:v>Máster Universitario en Investigación en Cuidados de Salud</c:v>
                </c:pt>
                <c:pt idx="23">
                  <c:v>Máster Universitario en Acceso a la Profesión de Abogado</c:v>
                </c:pt>
                <c:pt idx="24">
                  <c:v>Máster Universitario en Aprendizaje y Enseñanza de Segundas Lenguas / Second Language Learning and Teaching</c:v>
                </c:pt>
                <c:pt idx="25">
                  <c:v>Máster Universitario en Dirección de Empresas (MBA)</c:v>
                </c:pt>
                <c:pt idx="26">
                  <c:v>Máster Universitario en Dirección de Marketing (Empresas Turísticas)</c:v>
                </c:pt>
                <c:pt idx="27">
                  <c:v>Máster Universitario en Economía: Instrumentos del Análisis Económico</c:v>
                </c:pt>
                <c:pt idx="28">
                  <c:v>Máster Universitario en Empresa y Tecnologías de la Información</c:v>
                </c:pt>
                <c:pt idx="29">
                  <c:v>Máster Universitario en Formación del Profesorado de Educación Secundaria</c:v>
                </c:pt>
                <c:pt idx="30">
                  <c:v>Máster Universitario en Investigación e Innovación en Contextos Educativos</c:v>
                </c:pt>
                <c:pt idx="31">
                  <c:v>Máster Universitario en Fundamentos y Principios del Sistema Jurídico</c:v>
                </c:pt>
                <c:pt idx="32">
                  <c:v>Máster Universitario en Costas y Puertos</c:v>
                </c:pt>
                <c:pt idx="33">
                  <c:v>Máster Universitario en Gestión Ambiental de Sistemas Hídricos</c:v>
                </c:pt>
                <c:pt idx="34">
                  <c:v>Máster Universitario en Gestión Integrada de Sistemas Hídricos</c:v>
                </c:pt>
                <c:pt idx="35">
                  <c:v>Máster Universitario en Ingeniería Ambiental</c:v>
                </c:pt>
                <c:pt idx="36">
                  <c:v>Máster Universitario en Gestión Integrada de Zonas Costeras</c:v>
                </c:pt>
                <c:pt idx="37">
                  <c:v>Máster Universitario en Ingeniería de Costas y Puertos</c:v>
                </c:pt>
                <c:pt idx="38">
                  <c:v>Máster Universitario en Ingeniería de Caminos, Canales y Puertos</c:v>
                </c:pt>
                <c:pt idx="39">
                  <c:v>Máster Universitario en Ingeniería de Minas</c:v>
                </c:pt>
                <c:pt idx="40">
                  <c:v>Máster Universitario en Ingeniería de Telecomunicación</c:v>
                </c:pt>
                <c:pt idx="41">
                  <c:v>Máster Universitario en Ingeniería Industrial</c:v>
                </c:pt>
                <c:pt idx="42">
                  <c:v>Máster Universitario en Ingeniería Informática</c:v>
                </c:pt>
                <c:pt idx="43">
                  <c:v>Máster Universitario en Ingeniería Marina</c:v>
                </c:pt>
                <c:pt idx="44">
                  <c:v>Máster Universitario en Ingeniería Náutica y Gestión Marítima</c:v>
                </c:pt>
                <c:pt idx="45">
                  <c:v>Máster Universitario en Ingeniería Química</c:v>
                </c:pt>
                <c:pt idx="46">
                  <c:v>Máster Universitario en Ingeniería Química "Producción y Consumo Sostenible"</c:v>
                </c:pt>
                <c:pt idx="47">
                  <c:v>Máster Universitario en Integridad y Durabilidad de Materiales, Componentes y Estructuras</c:v>
                </c:pt>
                <c:pt idx="48">
                  <c:v>Máster Universitario de Investigación en Ingeniería Ambiental</c:v>
                </c:pt>
                <c:pt idx="49">
                  <c:v>Máster Universitario en Investigación en Ingeniería Civil</c:v>
                </c:pt>
                <c:pt idx="50">
                  <c:v>Máster Universitario en Investigación en Ingeniería Industrial</c:v>
                </c:pt>
                <c:pt idx="51">
                  <c:v>Máster Universitario en Investigación, Tecnología y Gestión de la Construcción en Europa - Master in Construction Research, Technology and Management in Europe</c:v>
                </c:pt>
                <c:pt idx="52">
                  <c:v>Máster Universitario en Tecnologías de la Información y Comunicaciones en Redes Móviles</c:v>
                </c:pt>
              </c:strCache>
            </c:strRef>
          </c:cat>
          <c:val>
            <c:numRef>
              <c:f>(Ramas!$C$7:$C$13,Ramas!$C$16:$C$24,Ramas!$C$27:$C$33,Ramas!$C$36:$C$44,Ramas!$C$47:$C$67)</c:f>
              <c:numCache>
                <c:formatCode>General</c:formatCode>
                <c:ptCount val="53"/>
                <c:pt idx="0">
                  <c:v>2</c:v>
                </c:pt>
                <c:pt idx="1">
                  <c:v>23</c:v>
                </c:pt>
                <c:pt idx="2">
                  <c:v>14</c:v>
                </c:pt>
                <c:pt idx="3">
                  <c:v>9</c:v>
                </c:pt>
                <c:pt idx="4">
                  <c:v>21</c:v>
                </c:pt>
                <c:pt idx="5">
                  <c:v>19</c:v>
                </c:pt>
                <c:pt idx="7">
                  <c:v>3</c:v>
                </c:pt>
                <c:pt idx="12">
                  <c:v>9</c:v>
                </c:pt>
                <c:pt idx="13">
                  <c:v>13</c:v>
                </c:pt>
                <c:pt idx="14">
                  <c:v>5</c:v>
                </c:pt>
                <c:pt idx="18">
                  <c:v>10</c:v>
                </c:pt>
                <c:pt idx="19">
                  <c:v>9</c:v>
                </c:pt>
                <c:pt idx="20">
                  <c:v>24</c:v>
                </c:pt>
                <c:pt idx="21">
                  <c:v>9</c:v>
                </c:pt>
                <c:pt idx="22">
                  <c:v>22</c:v>
                </c:pt>
                <c:pt idx="25">
                  <c:v>34</c:v>
                </c:pt>
                <c:pt idx="26">
                  <c:v>28</c:v>
                </c:pt>
                <c:pt idx="27">
                  <c:v>4</c:v>
                </c:pt>
                <c:pt idx="28">
                  <c:v>25</c:v>
                </c:pt>
                <c:pt idx="29">
                  <c:v>121</c:v>
                </c:pt>
                <c:pt idx="30">
                  <c:v>29</c:v>
                </c:pt>
                <c:pt idx="31">
                  <c:v>7</c:v>
                </c:pt>
                <c:pt idx="33">
                  <c:v>13</c:v>
                </c:pt>
                <c:pt idx="35">
                  <c:v>9</c:v>
                </c:pt>
                <c:pt idx="36">
                  <c:v>8</c:v>
                </c:pt>
                <c:pt idx="37">
                  <c:v>36</c:v>
                </c:pt>
                <c:pt idx="38">
                  <c:v>29</c:v>
                </c:pt>
                <c:pt idx="41">
                  <c:v>21</c:v>
                </c:pt>
                <c:pt idx="43">
                  <c:v>14</c:v>
                </c:pt>
                <c:pt idx="44">
                  <c:v>14</c:v>
                </c:pt>
                <c:pt idx="46">
                  <c:v>9</c:v>
                </c:pt>
                <c:pt idx="47">
                  <c:v>3</c:v>
                </c:pt>
                <c:pt idx="48">
                  <c:v>8</c:v>
                </c:pt>
                <c:pt idx="49">
                  <c:v>7</c:v>
                </c:pt>
                <c:pt idx="50">
                  <c:v>11</c:v>
                </c:pt>
                <c:pt idx="51">
                  <c:v>19</c:v>
                </c:pt>
                <c:pt idx="5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6F-4D17-9183-E219D6FE6E4C}"/>
            </c:ext>
          </c:extLst>
        </c:ser>
        <c:ser>
          <c:idx val="5"/>
          <c:order val="2"/>
          <c:tx>
            <c:strRef>
              <c:f>Ramas!$D$4</c:f>
              <c:strCache>
                <c:ptCount val="1"/>
                <c:pt idx="0">
                  <c:v>2014/15</c:v>
                </c:pt>
              </c:strCache>
            </c:strRef>
          </c:tx>
          <c:invertIfNegative val="0"/>
          <c:cat>
            <c:strRef>
              <c:f>(Ramas!$A$7:$A$13,Ramas!$A$16:$A$24,Ramas!$A$27:$A$33,Ramas!$A$36:$A$44,Ramas!$A$47:$A$67)</c:f>
              <c:strCache>
                <c:ptCount val="53"/>
                <c:pt idx="0">
                  <c:v>Máster Universitario del Mediterráneo al Atlántico: La Construcción de Europa entre el Mundo Antiguo y Medieval</c:v>
                </c:pt>
                <c:pt idx="1">
                  <c:v>Máster Universitario en Enseñanza del Español como Lengua Extranjera</c:v>
                </c:pt>
                <c:pt idx="2">
                  <c:v>Máster Universitario en Historia Moderna: La Monarquía de España, Siglos XVI, XVII Y XVIII</c:v>
                </c:pt>
                <c:pt idx="3">
                  <c:v>Máster Universitario en Historia Contemporánea</c:v>
                </c:pt>
                <c:pt idx="4">
                  <c:v>Máster Universitario en Patrimonio Histórico y  Territorial</c:v>
                </c:pt>
                <c:pt idx="5">
                  <c:v>Máster Universitario en Prehistoria y Arqueología</c:v>
                </c:pt>
                <c:pt idx="6">
                  <c:v>Máster Universitario en Recursos Territoriales y Estrategias de Ordenación</c:v>
                </c:pt>
                <c:pt idx="7">
                  <c:v>Máster Universitario en Computación</c:v>
                </c:pt>
                <c:pt idx="8">
                  <c:v>Máster Universitario en Data Science</c:v>
                </c:pt>
                <c:pt idx="9">
                  <c:v>Máster en Ciencia e Ingeniería de la Luz</c:v>
                </c:pt>
                <c:pt idx="10">
                  <c:v>Máster Universitario en Física de Partículas y del Cosmos</c:v>
                </c:pt>
                <c:pt idx="11">
                  <c:v>Máster Universitario en Física y Tecnologías Físicas</c:v>
                </c:pt>
                <c:pt idx="12">
                  <c:v>Máster Universitario en Física, Instrumentación y Medio Ambiente</c:v>
                </c:pt>
                <c:pt idx="13">
                  <c:v>Máster Universitario en Matemáticas y Computación</c:v>
                </c:pt>
                <c:pt idx="14">
                  <c:v>Máster Universitario en Nuevos Materiales</c:v>
                </c:pt>
                <c:pt idx="15">
                  <c:v>Máster Universitario en Química Teórica y Modelización Computacional</c:v>
                </c:pt>
                <c:pt idx="16">
                  <c:v>Máster Universitario en Avances en Neurorrehabilitación de las Funciones Comunicativas y Motoras</c:v>
                </c:pt>
                <c:pt idx="17">
                  <c:v>Máster Universitario en Fisioterapia del Deporte y Readaptación de la Actividad Física</c:v>
                </c:pt>
                <c:pt idx="18">
                  <c:v>Máster Universitario en Biología Molecular y Biomedicina</c:v>
                </c:pt>
                <c:pt idx="19">
                  <c:v>Máster Universitario en Condicionantes Genéticos, Nutricionales y Ambientales del Crecimiento y el Desarrollo</c:v>
                </c:pt>
                <c:pt idx="20">
                  <c:v>Máster Universitario en Gestión Integral e Investigación de las Heridas Crónicas</c:v>
                </c:pt>
                <c:pt idx="21">
                  <c:v>Máster Universitario en Iniciación a la Investigación en Salud Mental</c:v>
                </c:pt>
                <c:pt idx="22">
                  <c:v>Máster Universitario en Investigación en Cuidados de Salud</c:v>
                </c:pt>
                <c:pt idx="23">
                  <c:v>Máster Universitario en Acceso a la Profesión de Abogado</c:v>
                </c:pt>
                <c:pt idx="24">
                  <c:v>Máster Universitario en Aprendizaje y Enseñanza de Segundas Lenguas / Second Language Learning and Teaching</c:v>
                </c:pt>
                <c:pt idx="25">
                  <c:v>Máster Universitario en Dirección de Empresas (MBA)</c:v>
                </c:pt>
                <c:pt idx="26">
                  <c:v>Máster Universitario en Dirección de Marketing (Empresas Turísticas)</c:v>
                </c:pt>
                <c:pt idx="27">
                  <c:v>Máster Universitario en Economía: Instrumentos del Análisis Económico</c:v>
                </c:pt>
                <c:pt idx="28">
                  <c:v>Máster Universitario en Empresa y Tecnologías de la Información</c:v>
                </c:pt>
                <c:pt idx="29">
                  <c:v>Máster Universitario en Formación del Profesorado de Educación Secundaria</c:v>
                </c:pt>
                <c:pt idx="30">
                  <c:v>Máster Universitario en Investigación e Innovación en Contextos Educativos</c:v>
                </c:pt>
                <c:pt idx="31">
                  <c:v>Máster Universitario en Fundamentos y Principios del Sistema Jurídico</c:v>
                </c:pt>
                <c:pt idx="32">
                  <c:v>Máster Universitario en Costas y Puertos</c:v>
                </c:pt>
                <c:pt idx="33">
                  <c:v>Máster Universitario en Gestión Ambiental de Sistemas Hídricos</c:v>
                </c:pt>
                <c:pt idx="34">
                  <c:v>Máster Universitario en Gestión Integrada de Sistemas Hídricos</c:v>
                </c:pt>
                <c:pt idx="35">
                  <c:v>Máster Universitario en Ingeniería Ambiental</c:v>
                </c:pt>
                <c:pt idx="36">
                  <c:v>Máster Universitario en Gestión Integrada de Zonas Costeras</c:v>
                </c:pt>
                <c:pt idx="37">
                  <c:v>Máster Universitario en Ingeniería de Costas y Puertos</c:v>
                </c:pt>
                <c:pt idx="38">
                  <c:v>Máster Universitario en Ingeniería de Caminos, Canales y Puertos</c:v>
                </c:pt>
                <c:pt idx="39">
                  <c:v>Máster Universitario en Ingeniería de Minas</c:v>
                </c:pt>
                <c:pt idx="40">
                  <c:v>Máster Universitario en Ingeniería de Telecomunicación</c:v>
                </c:pt>
                <c:pt idx="41">
                  <c:v>Máster Universitario en Ingeniería Industrial</c:v>
                </c:pt>
                <c:pt idx="42">
                  <c:v>Máster Universitario en Ingeniería Informática</c:v>
                </c:pt>
                <c:pt idx="43">
                  <c:v>Máster Universitario en Ingeniería Marina</c:v>
                </c:pt>
                <c:pt idx="44">
                  <c:v>Máster Universitario en Ingeniería Náutica y Gestión Marítima</c:v>
                </c:pt>
                <c:pt idx="45">
                  <c:v>Máster Universitario en Ingeniería Química</c:v>
                </c:pt>
                <c:pt idx="46">
                  <c:v>Máster Universitario en Ingeniería Química "Producción y Consumo Sostenible"</c:v>
                </c:pt>
                <c:pt idx="47">
                  <c:v>Máster Universitario en Integridad y Durabilidad de Materiales, Componentes y Estructuras</c:v>
                </c:pt>
                <c:pt idx="48">
                  <c:v>Máster Universitario de Investigación en Ingeniería Ambiental</c:v>
                </c:pt>
                <c:pt idx="49">
                  <c:v>Máster Universitario en Investigación en Ingeniería Civil</c:v>
                </c:pt>
                <c:pt idx="50">
                  <c:v>Máster Universitario en Investigación en Ingeniería Industrial</c:v>
                </c:pt>
                <c:pt idx="51">
                  <c:v>Máster Universitario en Investigación, Tecnología y Gestión de la Construcción en Europa - Master in Construction Research, Technology and Management in Europe</c:v>
                </c:pt>
                <c:pt idx="52">
                  <c:v>Máster Universitario en Tecnologías de la Información y Comunicaciones en Redes Móviles</c:v>
                </c:pt>
              </c:strCache>
            </c:strRef>
          </c:cat>
          <c:val>
            <c:numRef>
              <c:f>(Ramas!$D$7:$D$13,Ramas!$D$16:$D$24,Ramas!$D$27:$D$33,Ramas!$D$36:$D$44,Ramas!$D$47:$D$67)</c:f>
              <c:numCache>
                <c:formatCode>General</c:formatCode>
                <c:ptCount val="53"/>
                <c:pt idx="0">
                  <c:v>4</c:v>
                </c:pt>
                <c:pt idx="1">
                  <c:v>25</c:v>
                </c:pt>
                <c:pt idx="2">
                  <c:v>7</c:v>
                </c:pt>
                <c:pt idx="3">
                  <c:v>14</c:v>
                </c:pt>
                <c:pt idx="4">
                  <c:v>26</c:v>
                </c:pt>
                <c:pt idx="5">
                  <c:v>25</c:v>
                </c:pt>
                <c:pt idx="6">
                  <c:v>2</c:v>
                </c:pt>
                <c:pt idx="12">
                  <c:v>7</c:v>
                </c:pt>
                <c:pt idx="13">
                  <c:v>11</c:v>
                </c:pt>
                <c:pt idx="14">
                  <c:v>4</c:v>
                </c:pt>
                <c:pt idx="18">
                  <c:v>19</c:v>
                </c:pt>
                <c:pt idx="19">
                  <c:v>15</c:v>
                </c:pt>
                <c:pt idx="20">
                  <c:v>24</c:v>
                </c:pt>
                <c:pt idx="21">
                  <c:v>14</c:v>
                </c:pt>
                <c:pt idx="22">
                  <c:v>21</c:v>
                </c:pt>
                <c:pt idx="24">
                  <c:v>12</c:v>
                </c:pt>
                <c:pt idx="25">
                  <c:v>42</c:v>
                </c:pt>
                <c:pt idx="26">
                  <c:v>18</c:v>
                </c:pt>
                <c:pt idx="27">
                  <c:v>5</c:v>
                </c:pt>
                <c:pt idx="28">
                  <c:v>21</c:v>
                </c:pt>
                <c:pt idx="29">
                  <c:v>123</c:v>
                </c:pt>
                <c:pt idx="30">
                  <c:v>20</c:v>
                </c:pt>
                <c:pt idx="31">
                  <c:v>12</c:v>
                </c:pt>
                <c:pt idx="33">
                  <c:v>9</c:v>
                </c:pt>
                <c:pt idx="35">
                  <c:v>13</c:v>
                </c:pt>
                <c:pt idx="36">
                  <c:v>9</c:v>
                </c:pt>
                <c:pt idx="37">
                  <c:v>36</c:v>
                </c:pt>
                <c:pt idx="38">
                  <c:v>121</c:v>
                </c:pt>
                <c:pt idx="39">
                  <c:v>18</c:v>
                </c:pt>
                <c:pt idx="40">
                  <c:v>7</c:v>
                </c:pt>
                <c:pt idx="41">
                  <c:v>22</c:v>
                </c:pt>
                <c:pt idx="43">
                  <c:v>23</c:v>
                </c:pt>
                <c:pt idx="44">
                  <c:v>26</c:v>
                </c:pt>
                <c:pt idx="45">
                  <c:v>18</c:v>
                </c:pt>
                <c:pt idx="47">
                  <c:v>6</c:v>
                </c:pt>
                <c:pt idx="48">
                  <c:v>8</c:v>
                </c:pt>
                <c:pt idx="49">
                  <c:v>7</c:v>
                </c:pt>
                <c:pt idx="50">
                  <c:v>9</c:v>
                </c:pt>
                <c:pt idx="5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6F-4D17-9183-E219D6FE6E4C}"/>
            </c:ext>
          </c:extLst>
        </c:ser>
        <c:ser>
          <c:idx val="4"/>
          <c:order val="3"/>
          <c:tx>
            <c:strRef>
              <c:f>Ramas!$E$4</c:f>
              <c:strCache>
                <c:ptCount val="1"/>
                <c:pt idx="0">
                  <c:v>2015/16</c:v>
                </c:pt>
              </c:strCache>
            </c:strRef>
          </c:tx>
          <c:invertIfNegative val="0"/>
          <c:cat>
            <c:strRef>
              <c:f>(Ramas!$A$7:$A$13,Ramas!$A$16:$A$24,Ramas!$A$27:$A$33,Ramas!$A$36:$A$44,Ramas!$A$47:$A$67)</c:f>
              <c:strCache>
                <c:ptCount val="53"/>
                <c:pt idx="0">
                  <c:v>Máster Universitario del Mediterráneo al Atlántico: La Construcción de Europa entre el Mundo Antiguo y Medieval</c:v>
                </c:pt>
                <c:pt idx="1">
                  <c:v>Máster Universitario en Enseñanza del Español como Lengua Extranjera</c:v>
                </c:pt>
                <c:pt idx="2">
                  <c:v>Máster Universitario en Historia Moderna: La Monarquía de España, Siglos XVI, XVII Y XVIII</c:v>
                </c:pt>
                <c:pt idx="3">
                  <c:v>Máster Universitario en Historia Contemporánea</c:v>
                </c:pt>
                <c:pt idx="4">
                  <c:v>Máster Universitario en Patrimonio Histórico y  Territorial</c:v>
                </c:pt>
                <c:pt idx="5">
                  <c:v>Máster Universitario en Prehistoria y Arqueología</c:v>
                </c:pt>
                <c:pt idx="6">
                  <c:v>Máster Universitario en Recursos Territoriales y Estrategias de Ordenación</c:v>
                </c:pt>
                <c:pt idx="7">
                  <c:v>Máster Universitario en Computación</c:v>
                </c:pt>
                <c:pt idx="8">
                  <c:v>Máster Universitario en Data Science</c:v>
                </c:pt>
                <c:pt idx="9">
                  <c:v>Máster en Ciencia e Ingeniería de la Luz</c:v>
                </c:pt>
                <c:pt idx="10">
                  <c:v>Máster Universitario en Física de Partículas y del Cosmos</c:v>
                </c:pt>
                <c:pt idx="11">
                  <c:v>Máster Universitario en Física y Tecnologías Físicas</c:v>
                </c:pt>
                <c:pt idx="12">
                  <c:v>Máster Universitario en Física, Instrumentación y Medio Ambiente</c:v>
                </c:pt>
                <c:pt idx="13">
                  <c:v>Máster Universitario en Matemáticas y Computación</c:v>
                </c:pt>
                <c:pt idx="14">
                  <c:v>Máster Universitario en Nuevos Materiales</c:v>
                </c:pt>
                <c:pt idx="15">
                  <c:v>Máster Universitario en Química Teórica y Modelización Computacional</c:v>
                </c:pt>
                <c:pt idx="16">
                  <c:v>Máster Universitario en Avances en Neurorrehabilitación de las Funciones Comunicativas y Motoras</c:v>
                </c:pt>
                <c:pt idx="17">
                  <c:v>Máster Universitario en Fisioterapia del Deporte y Readaptación de la Actividad Física</c:v>
                </c:pt>
                <c:pt idx="18">
                  <c:v>Máster Universitario en Biología Molecular y Biomedicina</c:v>
                </c:pt>
                <c:pt idx="19">
                  <c:v>Máster Universitario en Condicionantes Genéticos, Nutricionales y Ambientales del Crecimiento y el Desarrollo</c:v>
                </c:pt>
                <c:pt idx="20">
                  <c:v>Máster Universitario en Gestión Integral e Investigación de las Heridas Crónicas</c:v>
                </c:pt>
                <c:pt idx="21">
                  <c:v>Máster Universitario en Iniciación a la Investigación en Salud Mental</c:v>
                </c:pt>
                <c:pt idx="22">
                  <c:v>Máster Universitario en Investigación en Cuidados de Salud</c:v>
                </c:pt>
                <c:pt idx="23">
                  <c:v>Máster Universitario en Acceso a la Profesión de Abogado</c:v>
                </c:pt>
                <c:pt idx="24">
                  <c:v>Máster Universitario en Aprendizaje y Enseñanza de Segundas Lenguas / Second Language Learning and Teaching</c:v>
                </c:pt>
                <c:pt idx="25">
                  <c:v>Máster Universitario en Dirección de Empresas (MBA)</c:v>
                </c:pt>
                <c:pt idx="26">
                  <c:v>Máster Universitario en Dirección de Marketing (Empresas Turísticas)</c:v>
                </c:pt>
                <c:pt idx="27">
                  <c:v>Máster Universitario en Economía: Instrumentos del Análisis Económico</c:v>
                </c:pt>
                <c:pt idx="28">
                  <c:v>Máster Universitario en Empresa y Tecnologías de la Información</c:v>
                </c:pt>
                <c:pt idx="29">
                  <c:v>Máster Universitario en Formación del Profesorado de Educación Secundaria</c:v>
                </c:pt>
                <c:pt idx="30">
                  <c:v>Máster Universitario en Investigación e Innovación en Contextos Educativos</c:v>
                </c:pt>
                <c:pt idx="31">
                  <c:v>Máster Universitario en Fundamentos y Principios del Sistema Jurídico</c:v>
                </c:pt>
                <c:pt idx="32">
                  <c:v>Máster Universitario en Costas y Puertos</c:v>
                </c:pt>
                <c:pt idx="33">
                  <c:v>Máster Universitario en Gestión Ambiental de Sistemas Hídricos</c:v>
                </c:pt>
                <c:pt idx="34">
                  <c:v>Máster Universitario en Gestión Integrada de Sistemas Hídricos</c:v>
                </c:pt>
                <c:pt idx="35">
                  <c:v>Máster Universitario en Ingeniería Ambiental</c:v>
                </c:pt>
                <c:pt idx="36">
                  <c:v>Máster Universitario en Gestión Integrada de Zonas Costeras</c:v>
                </c:pt>
                <c:pt idx="37">
                  <c:v>Máster Universitario en Ingeniería de Costas y Puertos</c:v>
                </c:pt>
                <c:pt idx="38">
                  <c:v>Máster Universitario en Ingeniería de Caminos, Canales y Puertos</c:v>
                </c:pt>
                <c:pt idx="39">
                  <c:v>Máster Universitario en Ingeniería de Minas</c:v>
                </c:pt>
                <c:pt idx="40">
                  <c:v>Máster Universitario en Ingeniería de Telecomunicación</c:v>
                </c:pt>
                <c:pt idx="41">
                  <c:v>Máster Universitario en Ingeniería Industrial</c:v>
                </c:pt>
                <c:pt idx="42">
                  <c:v>Máster Universitario en Ingeniería Informática</c:v>
                </c:pt>
                <c:pt idx="43">
                  <c:v>Máster Universitario en Ingeniería Marina</c:v>
                </c:pt>
                <c:pt idx="44">
                  <c:v>Máster Universitario en Ingeniería Náutica y Gestión Marítima</c:v>
                </c:pt>
                <c:pt idx="45">
                  <c:v>Máster Universitario en Ingeniería Química</c:v>
                </c:pt>
                <c:pt idx="46">
                  <c:v>Máster Universitario en Ingeniería Química "Producción y Consumo Sostenible"</c:v>
                </c:pt>
                <c:pt idx="47">
                  <c:v>Máster Universitario en Integridad y Durabilidad de Materiales, Componentes y Estructuras</c:v>
                </c:pt>
                <c:pt idx="48">
                  <c:v>Máster Universitario de Investigación en Ingeniería Ambiental</c:v>
                </c:pt>
                <c:pt idx="49">
                  <c:v>Máster Universitario en Investigación en Ingeniería Civil</c:v>
                </c:pt>
                <c:pt idx="50">
                  <c:v>Máster Universitario en Investigación en Ingeniería Industrial</c:v>
                </c:pt>
                <c:pt idx="51">
                  <c:v>Máster Universitario en Investigación, Tecnología y Gestión de la Construcción en Europa - Master in Construction Research, Technology and Management in Europe</c:v>
                </c:pt>
                <c:pt idx="52">
                  <c:v>Máster Universitario en Tecnologías de la Información y Comunicaciones en Redes Móviles</c:v>
                </c:pt>
              </c:strCache>
            </c:strRef>
          </c:cat>
          <c:val>
            <c:numRef>
              <c:f>(Ramas!$E$7:$E$13,Ramas!$E$16:$E$24,Ramas!$E$27:$E$33,Ramas!$E$36:$E$44,Ramas!$E$47:$E$67)</c:f>
              <c:numCache>
                <c:formatCode>General</c:formatCode>
                <c:ptCount val="53"/>
                <c:pt idx="0">
                  <c:v>6</c:v>
                </c:pt>
                <c:pt idx="1">
                  <c:v>29</c:v>
                </c:pt>
                <c:pt idx="2">
                  <c:v>6</c:v>
                </c:pt>
                <c:pt idx="3">
                  <c:v>10</c:v>
                </c:pt>
                <c:pt idx="4">
                  <c:v>16</c:v>
                </c:pt>
                <c:pt idx="5">
                  <c:v>6</c:v>
                </c:pt>
                <c:pt idx="6">
                  <c:v>5</c:v>
                </c:pt>
                <c:pt idx="7">
                  <c:v>1</c:v>
                </c:pt>
                <c:pt idx="12">
                  <c:v>4</c:v>
                </c:pt>
                <c:pt idx="13">
                  <c:v>8</c:v>
                </c:pt>
                <c:pt idx="14">
                  <c:v>4</c:v>
                </c:pt>
                <c:pt idx="16">
                  <c:v>9</c:v>
                </c:pt>
                <c:pt idx="18">
                  <c:v>11</c:v>
                </c:pt>
                <c:pt idx="19">
                  <c:v>14</c:v>
                </c:pt>
                <c:pt idx="20">
                  <c:v>25</c:v>
                </c:pt>
                <c:pt idx="21">
                  <c:v>13</c:v>
                </c:pt>
                <c:pt idx="22">
                  <c:v>28</c:v>
                </c:pt>
                <c:pt idx="23">
                  <c:v>22</c:v>
                </c:pt>
                <c:pt idx="24">
                  <c:v>26</c:v>
                </c:pt>
                <c:pt idx="25">
                  <c:v>32</c:v>
                </c:pt>
                <c:pt idx="26">
                  <c:v>15</c:v>
                </c:pt>
                <c:pt idx="27">
                  <c:v>4</c:v>
                </c:pt>
                <c:pt idx="28">
                  <c:v>21</c:v>
                </c:pt>
                <c:pt idx="29">
                  <c:v>132</c:v>
                </c:pt>
                <c:pt idx="30">
                  <c:v>33</c:v>
                </c:pt>
                <c:pt idx="31">
                  <c:v>2</c:v>
                </c:pt>
                <c:pt idx="32">
                  <c:v>14</c:v>
                </c:pt>
                <c:pt idx="33">
                  <c:v>5</c:v>
                </c:pt>
                <c:pt idx="34">
                  <c:v>3</c:v>
                </c:pt>
                <c:pt idx="35">
                  <c:v>16</c:v>
                </c:pt>
                <c:pt idx="36">
                  <c:v>4</c:v>
                </c:pt>
                <c:pt idx="37">
                  <c:v>16</c:v>
                </c:pt>
                <c:pt idx="38">
                  <c:v>205</c:v>
                </c:pt>
                <c:pt idx="39">
                  <c:v>20</c:v>
                </c:pt>
                <c:pt idx="40">
                  <c:v>30</c:v>
                </c:pt>
                <c:pt idx="41">
                  <c:v>34</c:v>
                </c:pt>
                <c:pt idx="42">
                  <c:v>3</c:v>
                </c:pt>
                <c:pt idx="43">
                  <c:v>27</c:v>
                </c:pt>
                <c:pt idx="44">
                  <c:v>41</c:v>
                </c:pt>
                <c:pt idx="45">
                  <c:v>27</c:v>
                </c:pt>
                <c:pt idx="47">
                  <c:v>10</c:v>
                </c:pt>
                <c:pt idx="48">
                  <c:v>4</c:v>
                </c:pt>
                <c:pt idx="49">
                  <c:v>1</c:v>
                </c:pt>
                <c:pt idx="50">
                  <c:v>8</c:v>
                </c:pt>
                <c:pt idx="5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6F-4D17-9183-E219D6FE6E4C}"/>
            </c:ext>
          </c:extLst>
        </c:ser>
        <c:ser>
          <c:idx val="3"/>
          <c:order val="4"/>
          <c:tx>
            <c:strRef>
              <c:f>Ramas!$F$4</c:f>
              <c:strCache>
                <c:ptCount val="1"/>
                <c:pt idx="0">
                  <c:v>2016/17</c:v>
                </c:pt>
              </c:strCache>
            </c:strRef>
          </c:tx>
          <c:invertIfNegative val="0"/>
          <c:cat>
            <c:strRef>
              <c:f>(Ramas!$A$7:$A$13,Ramas!$A$16:$A$24,Ramas!$A$27:$A$33,Ramas!$A$36:$A$44,Ramas!$A$47:$A$67)</c:f>
              <c:strCache>
                <c:ptCount val="53"/>
                <c:pt idx="0">
                  <c:v>Máster Universitario del Mediterráneo al Atlántico: La Construcción de Europa entre el Mundo Antiguo y Medieval</c:v>
                </c:pt>
                <c:pt idx="1">
                  <c:v>Máster Universitario en Enseñanza del Español como Lengua Extranjera</c:v>
                </c:pt>
                <c:pt idx="2">
                  <c:v>Máster Universitario en Historia Moderna: La Monarquía de España, Siglos XVI, XVII Y XVIII</c:v>
                </c:pt>
                <c:pt idx="3">
                  <c:v>Máster Universitario en Historia Contemporánea</c:v>
                </c:pt>
                <c:pt idx="4">
                  <c:v>Máster Universitario en Patrimonio Histórico y  Territorial</c:v>
                </c:pt>
                <c:pt idx="5">
                  <c:v>Máster Universitario en Prehistoria y Arqueología</c:v>
                </c:pt>
                <c:pt idx="6">
                  <c:v>Máster Universitario en Recursos Territoriales y Estrategias de Ordenación</c:v>
                </c:pt>
                <c:pt idx="7">
                  <c:v>Máster Universitario en Computación</c:v>
                </c:pt>
                <c:pt idx="8">
                  <c:v>Máster Universitario en Data Science</c:v>
                </c:pt>
                <c:pt idx="9">
                  <c:v>Máster en Ciencia e Ingeniería de la Luz</c:v>
                </c:pt>
                <c:pt idx="10">
                  <c:v>Máster Universitario en Física de Partículas y del Cosmos</c:v>
                </c:pt>
                <c:pt idx="11">
                  <c:v>Máster Universitario en Física y Tecnologías Físicas</c:v>
                </c:pt>
                <c:pt idx="12">
                  <c:v>Máster Universitario en Física, Instrumentación y Medio Ambiente</c:v>
                </c:pt>
                <c:pt idx="13">
                  <c:v>Máster Universitario en Matemáticas y Computación</c:v>
                </c:pt>
                <c:pt idx="14">
                  <c:v>Máster Universitario en Nuevos Materiales</c:v>
                </c:pt>
                <c:pt idx="15">
                  <c:v>Máster Universitario en Química Teórica y Modelización Computacional</c:v>
                </c:pt>
                <c:pt idx="16">
                  <c:v>Máster Universitario en Avances en Neurorrehabilitación de las Funciones Comunicativas y Motoras</c:v>
                </c:pt>
                <c:pt idx="17">
                  <c:v>Máster Universitario en Fisioterapia del Deporte y Readaptación de la Actividad Física</c:v>
                </c:pt>
                <c:pt idx="18">
                  <c:v>Máster Universitario en Biología Molecular y Biomedicina</c:v>
                </c:pt>
                <c:pt idx="19">
                  <c:v>Máster Universitario en Condicionantes Genéticos, Nutricionales y Ambientales del Crecimiento y el Desarrollo</c:v>
                </c:pt>
                <c:pt idx="20">
                  <c:v>Máster Universitario en Gestión Integral e Investigación de las Heridas Crónicas</c:v>
                </c:pt>
                <c:pt idx="21">
                  <c:v>Máster Universitario en Iniciación a la Investigación en Salud Mental</c:v>
                </c:pt>
                <c:pt idx="22">
                  <c:v>Máster Universitario en Investigación en Cuidados de Salud</c:v>
                </c:pt>
                <c:pt idx="23">
                  <c:v>Máster Universitario en Acceso a la Profesión de Abogado</c:v>
                </c:pt>
                <c:pt idx="24">
                  <c:v>Máster Universitario en Aprendizaje y Enseñanza de Segundas Lenguas / Second Language Learning and Teaching</c:v>
                </c:pt>
                <c:pt idx="25">
                  <c:v>Máster Universitario en Dirección de Empresas (MBA)</c:v>
                </c:pt>
                <c:pt idx="26">
                  <c:v>Máster Universitario en Dirección de Marketing (Empresas Turísticas)</c:v>
                </c:pt>
                <c:pt idx="27">
                  <c:v>Máster Universitario en Economía: Instrumentos del Análisis Económico</c:v>
                </c:pt>
                <c:pt idx="28">
                  <c:v>Máster Universitario en Empresa y Tecnologías de la Información</c:v>
                </c:pt>
                <c:pt idx="29">
                  <c:v>Máster Universitario en Formación del Profesorado de Educación Secundaria</c:v>
                </c:pt>
                <c:pt idx="30">
                  <c:v>Máster Universitario en Investigación e Innovación en Contextos Educativos</c:v>
                </c:pt>
                <c:pt idx="31">
                  <c:v>Máster Universitario en Fundamentos y Principios del Sistema Jurídico</c:v>
                </c:pt>
                <c:pt idx="32">
                  <c:v>Máster Universitario en Costas y Puertos</c:v>
                </c:pt>
                <c:pt idx="33">
                  <c:v>Máster Universitario en Gestión Ambiental de Sistemas Hídricos</c:v>
                </c:pt>
                <c:pt idx="34">
                  <c:v>Máster Universitario en Gestión Integrada de Sistemas Hídricos</c:v>
                </c:pt>
                <c:pt idx="35">
                  <c:v>Máster Universitario en Ingeniería Ambiental</c:v>
                </c:pt>
                <c:pt idx="36">
                  <c:v>Máster Universitario en Gestión Integrada de Zonas Costeras</c:v>
                </c:pt>
                <c:pt idx="37">
                  <c:v>Máster Universitario en Ingeniería de Costas y Puertos</c:v>
                </c:pt>
                <c:pt idx="38">
                  <c:v>Máster Universitario en Ingeniería de Caminos, Canales y Puertos</c:v>
                </c:pt>
                <c:pt idx="39">
                  <c:v>Máster Universitario en Ingeniería de Minas</c:v>
                </c:pt>
                <c:pt idx="40">
                  <c:v>Máster Universitario en Ingeniería de Telecomunicación</c:v>
                </c:pt>
                <c:pt idx="41">
                  <c:v>Máster Universitario en Ingeniería Industrial</c:v>
                </c:pt>
                <c:pt idx="42">
                  <c:v>Máster Universitario en Ingeniería Informática</c:v>
                </c:pt>
                <c:pt idx="43">
                  <c:v>Máster Universitario en Ingeniería Marina</c:v>
                </c:pt>
                <c:pt idx="44">
                  <c:v>Máster Universitario en Ingeniería Náutica y Gestión Marítima</c:v>
                </c:pt>
                <c:pt idx="45">
                  <c:v>Máster Universitario en Ingeniería Química</c:v>
                </c:pt>
                <c:pt idx="46">
                  <c:v>Máster Universitario en Ingeniería Química "Producción y Consumo Sostenible"</c:v>
                </c:pt>
                <c:pt idx="47">
                  <c:v>Máster Universitario en Integridad y Durabilidad de Materiales, Componentes y Estructuras</c:v>
                </c:pt>
                <c:pt idx="48">
                  <c:v>Máster Universitario de Investigación en Ingeniería Ambiental</c:v>
                </c:pt>
                <c:pt idx="49">
                  <c:v>Máster Universitario en Investigación en Ingeniería Civil</c:v>
                </c:pt>
                <c:pt idx="50">
                  <c:v>Máster Universitario en Investigación en Ingeniería Industrial</c:v>
                </c:pt>
                <c:pt idx="51">
                  <c:v>Máster Universitario en Investigación, Tecnología y Gestión de la Construcción en Europa - Master in Construction Research, Technology and Management in Europe</c:v>
                </c:pt>
                <c:pt idx="52">
                  <c:v>Máster Universitario en Tecnologías de la Información y Comunicaciones en Redes Móviles</c:v>
                </c:pt>
              </c:strCache>
            </c:strRef>
          </c:cat>
          <c:val>
            <c:numRef>
              <c:f>(Ramas!$F$7:$F$13,Ramas!$F$16:$F$24,Ramas!$F$27:$F$33,Ramas!$F$36:$F$44,Ramas!$F$47:$F$67)</c:f>
              <c:numCache>
                <c:formatCode>General</c:formatCode>
                <c:ptCount val="53"/>
                <c:pt idx="0">
                  <c:v>11</c:v>
                </c:pt>
                <c:pt idx="1">
                  <c:v>25</c:v>
                </c:pt>
                <c:pt idx="2">
                  <c:v>4</c:v>
                </c:pt>
                <c:pt idx="3">
                  <c:v>9</c:v>
                </c:pt>
                <c:pt idx="4">
                  <c:v>23</c:v>
                </c:pt>
                <c:pt idx="5">
                  <c:v>7</c:v>
                </c:pt>
                <c:pt idx="6">
                  <c:v>7</c:v>
                </c:pt>
                <c:pt idx="12">
                  <c:v>7</c:v>
                </c:pt>
                <c:pt idx="13">
                  <c:v>10</c:v>
                </c:pt>
                <c:pt idx="14">
                  <c:v>7</c:v>
                </c:pt>
                <c:pt idx="16">
                  <c:v>13</c:v>
                </c:pt>
                <c:pt idx="18">
                  <c:v>7</c:v>
                </c:pt>
                <c:pt idx="19">
                  <c:v>17</c:v>
                </c:pt>
                <c:pt idx="20">
                  <c:v>25</c:v>
                </c:pt>
                <c:pt idx="21">
                  <c:v>11</c:v>
                </c:pt>
                <c:pt idx="22">
                  <c:v>24</c:v>
                </c:pt>
                <c:pt idx="23">
                  <c:v>48</c:v>
                </c:pt>
                <c:pt idx="24">
                  <c:v>17</c:v>
                </c:pt>
                <c:pt idx="25">
                  <c:v>36</c:v>
                </c:pt>
                <c:pt idx="26">
                  <c:v>19</c:v>
                </c:pt>
                <c:pt idx="27">
                  <c:v>4</c:v>
                </c:pt>
                <c:pt idx="28">
                  <c:v>19</c:v>
                </c:pt>
                <c:pt idx="29">
                  <c:v>134</c:v>
                </c:pt>
                <c:pt idx="30">
                  <c:v>25</c:v>
                </c:pt>
                <c:pt idx="32">
                  <c:v>11</c:v>
                </c:pt>
                <c:pt idx="34">
                  <c:v>5</c:v>
                </c:pt>
                <c:pt idx="35">
                  <c:v>12</c:v>
                </c:pt>
                <c:pt idx="38">
                  <c:v>189</c:v>
                </c:pt>
                <c:pt idx="39">
                  <c:v>16</c:v>
                </c:pt>
                <c:pt idx="40">
                  <c:v>40</c:v>
                </c:pt>
                <c:pt idx="41">
                  <c:v>44</c:v>
                </c:pt>
                <c:pt idx="42">
                  <c:v>7</c:v>
                </c:pt>
                <c:pt idx="43">
                  <c:v>29</c:v>
                </c:pt>
                <c:pt idx="44">
                  <c:v>46</c:v>
                </c:pt>
                <c:pt idx="45">
                  <c:v>33</c:v>
                </c:pt>
                <c:pt idx="47">
                  <c:v>6</c:v>
                </c:pt>
                <c:pt idx="48">
                  <c:v>4</c:v>
                </c:pt>
                <c:pt idx="49">
                  <c:v>2</c:v>
                </c:pt>
                <c:pt idx="50">
                  <c:v>8</c:v>
                </c:pt>
                <c:pt idx="5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6F-4D17-9183-E219D6FE6E4C}"/>
            </c:ext>
          </c:extLst>
        </c:ser>
        <c:ser>
          <c:idx val="2"/>
          <c:order val="5"/>
          <c:tx>
            <c:strRef>
              <c:f>Ramas!$G$4</c:f>
              <c:strCache>
                <c:ptCount val="1"/>
                <c:pt idx="0">
                  <c:v>2017/18</c:v>
                </c:pt>
              </c:strCache>
            </c:strRef>
          </c:tx>
          <c:invertIfNegative val="0"/>
          <c:cat>
            <c:strRef>
              <c:f>(Ramas!$A$7:$A$13,Ramas!$A$16:$A$24,Ramas!$A$27:$A$33,Ramas!$A$36:$A$44,Ramas!$A$47:$A$67)</c:f>
              <c:strCache>
                <c:ptCount val="53"/>
                <c:pt idx="0">
                  <c:v>Máster Universitario del Mediterráneo al Atlántico: La Construcción de Europa entre el Mundo Antiguo y Medieval</c:v>
                </c:pt>
                <c:pt idx="1">
                  <c:v>Máster Universitario en Enseñanza del Español como Lengua Extranjera</c:v>
                </c:pt>
                <c:pt idx="2">
                  <c:v>Máster Universitario en Historia Moderna: La Monarquía de España, Siglos XVI, XVII Y XVIII</c:v>
                </c:pt>
                <c:pt idx="3">
                  <c:v>Máster Universitario en Historia Contemporánea</c:v>
                </c:pt>
                <c:pt idx="4">
                  <c:v>Máster Universitario en Patrimonio Histórico y  Territorial</c:v>
                </c:pt>
                <c:pt idx="5">
                  <c:v>Máster Universitario en Prehistoria y Arqueología</c:v>
                </c:pt>
                <c:pt idx="6">
                  <c:v>Máster Universitario en Recursos Territoriales y Estrategias de Ordenación</c:v>
                </c:pt>
                <c:pt idx="7">
                  <c:v>Máster Universitario en Computación</c:v>
                </c:pt>
                <c:pt idx="8">
                  <c:v>Máster Universitario en Data Science</c:v>
                </c:pt>
                <c:pt idx="9">
                  <c:v>Máster en Ciencia e Ingeniería de la Luz</c:v>
                </c:pt>
                <c:pt idx="10">
                  <c:v>Máster Universitario en Física de Partículas y del Cosmos</c:v>
                </c:pt>
                <c:pt idx="11">
                  <c:v>Máster Universitario en Física y Tecnologías Físicas</c:v>
                </c:pt>
                <c:pt idx="12">
                  <c:v>Máster Universitario en Física, Instrumentación y Medio Ambiente</c:v>
                </c:pt>
                <c:pt idx="13">
                  <c:v>Máster Universitario en Matemáticas y Computación</c:v>
                </c:pt>
                <c:pt idx="14">
                  <c:v>Máster Universitario en Nuevos Materiales</c:v>
                </c:pt>
                <c:pt idx="15">
                  <c:v>Máster Universitario en Química Teórica y Modelización Computacional</c:v>
                </c:pt>
                <c:pt idx="16">
                  <c:v>Máster Universitario en Avances en Neurorrehabilitación de las Funciones Comunicativas y Motoras</c:v>
                </c:pt>
                <c:pt idx="17">
                  <c:v>Máster Universitario en Fisioterapia del Deporte y Readaptación de la Actividad Física</c:v>
                </c:pt>
                <c:pt idx="18">
                  <c:v>Máster Universitario en Biología Molecular y Biomedicina</c:v>
                </c:pt>
                <c:pt idx="19">
                  <c:v>Máster Universitario en Condicionantes Genéticos, Nutricionales y Ambientales del Crecimiento y el Desarrollo</c:v>
                </c:pt>
                <c:pt idx="20">
                  <c:v>Máster Universitario en Gestión Integral e Investigación de las Heridas Crónicas</c:v>
                </c:pt>
                <c:pt idx="21">
                  <c:v>Máster Universitario en Iniciación a la Investigación en Salud Mental</c:v>
                </c:pt>
                <c:pt idx="22">
                  <c:v>Máster Universitario en Investigación en Cuidados de Salud</c:v>
                </c:pt>
                <c:pt idx="23">
                  <c:v>Máster Universitario en Acceso a la Profesión de Abogado</c:v>
                </c:pt>
                <c:pt idx="24">
                  <c:v>Máster Universitario en Aprendizaje y Enseñanza de Segundas Lenguas / Second Language Learning and Teaching</c:v>
                </c:pt>
                <c:pt idx="25">
                  <c:v>Máster Universitario en Dirección de Empresas (MBA)</c:v>
                </c:pt>
                <c:pt idx="26">
                  <c:v>Máster Universitario en Dirección de Marketing (Empresas Turísticas)</c:v>
                </c:pt>
                <c:pt idx="27">
                  <c:v>Máster Universitario en Economía: Instrumentos del Análisis Económico</c:v>
                </c:pt>
                <c:pt idx="28">
                  <c:v>Máster Universitario en Empresa y Tecnologías de la Información</c:v>
                </c:pt>
                <c:pt idx="29">
                  <c:v>Máster Universitario en Formación del Profesorado de Educación Secundaria</c:v>
                </c:pt>
                <c:pt idx="30">
                  <c:v>Máster Universitario en Investigación e Innovación en Contextos Educativos</c:v>
                </c:pt>
                <c:pt idx="31">
                  <c:v>Máster Universitario en Fundamentos y Principios del Sistema Jurídico</c:v>
                </c:pt>
                <c:pt idx="32">
                  <c:v>Máster Universitario en Costas y Puertos</c:v>
                </c:pt>
                <c:pt idx="33">
                  <c:v>Máster Universitario en Gestión Ambiental de Sistemas Hídricos</c:v>
                </c:pt>
                <c:pt idx="34">
                  <c:v>Máster Universitario en Gestión Integrada de Sistemas Hídricos</c:v>
                </c:pt>
                <c:pt idx="35">
                  <c:v>Máster Universitario en Ingeniería Ambiental</c:v>
                </c:pt>
                <c:pt idx="36">
                  <c:v>Máster Universitario en Gestión Integrada de Zonas Costeras</c:v>
                </c:pt>
                <c:pt idx="37">
                  <c:v>Máster Universitario en Ingeniería de Costas y Puertos</c:v>
                </c:pt>
                <c:pt idx="38">
                  <c:v>Máster Universitario en Ingeniería de Caminos, Canales y Puertos</c:v>
                </c:pt>
                <c:pt idx="39">
                  <c:v>Máster Universitario en Ingeniería de Minas</c:v>
                </c:pt>
                <c:pt idx="40">
                  <c:v>Máster Universitario en Ingeniería de Telecomunicación</c:v>
                </c:pt>
                <c:pt idx="41">
                  <c:v>Máster Universitario en Ingeniería Industrial</c:v>
                </c:pt>
                <c:pt idx="42">
                  <c:v>Máster Universitario en Ingeniería Informática</c:v>
                </c:pt>
                <c:pt idx="43">
                  <c:v>Máster Universitario en Ingeniería Marina</c:v>
                </c:pt>
                <c:pt idx="44">
                  <c:v>Máster Universitario en Ingeniería Náutica y Gestión Marítima</c:v>
                </c:pt>
                <c:pt idx="45">
                  <c:v>Máster Universitario en Ingeniería Química</c:v>
                </c:pt>
                <c:pt idx="46">
                  <c:v>Máster Universitario en Ingeniería Química "Producción y Consumo Sostenible"</c:v>
                </c:pt>
                <c:pt idx="47">
                  <c:v>Máster Universitario en Integridad y Durabilidad de Materiales, Componentes y Estructuras</c:v>
                </c:pt>
                <c:pt idx="48">
                  <c:v>Máster Universitario de Investigación en Ingeniería Ambiental</c:v>
                </c:pt>
                <c:pt idx="49">
                  <c:v>Máster Universitario en Investigación en Ingeniería Civil</c:v>
                </c:pt>
                <c:pt idx="50">
                  <c:v>Máster Universitario en Investigación en Ingeniería Industrial</c:v>
                </c:pt>
                <c:pt idx="51">
                  <c:v>Máster Universitario en Investigación, Tecnología y Gestión de la Construcción en Europa - Master in Construction Research, Technology and Management in Europe</c:v>
                </c:pt>
                <c:pt idx="52">
                  <c:v>Máster Universitario en Tecnologías de la Información y Comunicaciones en Redes Móviles</c:v>
                </c:pt>
              </c:strCache>
            </c:strRef>
          </c:cat>
          <c:val>
            <c:numRef>
              <c:f>(Ramas!$G$7:$G$13,Ramas!$G$16:$G$24,Ramas!$G$27:$G$33,Ramas!$G$36:$G$44,Ramas!$G$47:$G$67)</c:f>
              <c:numCache>
                <c:formatCode>General</c:formatCode>
                <c:ptCount val="53"/>
                <c:pt idx="0">
                  <c:v>9</c:v>
                </c:pt>
                <c:pt idx="1">
                  <c:v>30</c:v>
                </c:pt>
                <c:pt idx="2">
                  <c:v>6</c:v>
                </c:pt>
                <c:pt idx="3">
                  <c:v>3</c:v>
                </c:pt>
                <c:pt idx="4">
                  <c:v>23</c:v>
                </c:pt>
                <c:pt idx="5">
                  <c:v>15</c:v>
                </c:pt>
                <c:pt idx="6">
                  <c:v>8</c:v>
                </c:pt>
                <c:pt idx="8">
                  <c:v>8</c:v>
                </c:pt>
                <c:pt idx="12">
                  <c:v>4</c:v>
                </c:pt>
                <c:pt idx="13">
                  <c:v>4</c:v>
                </c:pt>
                <c:pt idx="14">
                  <c:v>5</c:v>
                </c:pt>
                <c:pt idx="16">
                  <c:v>11</c:v>
                </c:pt>
                <c:pt idx="18">
                  <c:v>11</c:v>
                </c:pt>
                <c:pt idx="19">
                  <c:v>10</c:v>
                </c:pt>
                <c:pt idx="20">
                  <c:v>26</c:v>
                </c:pt>
                <c:pt idx="21">
                  <c:v>12</c:v>
                </c:pt>
                <c:pt idx="22">
                  <c:v>14</c:v>
                </c:pt>
                <c:pt idx="23">
                  <c:v>46</c:v>
                </c:pt>
                <c:pt idx="24">
                  <c:v>8</c:v>
                </c:pt>
                <c:pt idx="25">
                  <c:v>37</c:v>
                </c:pt>
                <c:pt idx="26">
                  <c:v>18</c:v>
                </c:pt>
                <c:pt idx="27">
                  <c:v>3</c:v>
                </c:pt>
                <c:pt idx="28">
                  <c:v>23</c:v>
                </c:pt>
                <c:pt idx="29">
                  <c:v>129</c:v>
                </c:pt>
                <c:pt idx="30">
                  <c:v>24</c:v>
                </c:pt>
                <c:pt idx="32">
                  <c:v>11</c:v>
                </c:pt>
                <c:pt idx="34">
                  <c:v>4</c:v>
                </c:pt>
                <c:pt idx="35">
                  <c:v>10</c:v>
                </c:pt>
                <c:pt idx="38">
                  <c:v>136</c:v>
                </c:pt>
                <c:pt idx="39">
                  <c:v>25</c:v>
                </c:pt>
                <c:pt idx="40">
                  <c:v>31</c:v>
                </c:pt>
                <c:pt idx="41">
                  <c:v>74</c:v>
                </c:pt>
                <c:pt idx="42">
                  <c:v>10</c:v>
                </c:pt>
                <c:pt idx="43">
                  <c:v>31</c:v>
                </c:pt>
                <c:pt idx="44">
                  <c:v>54</c:v>
                </c:pt>
                <c:pt idx="45">
                  <c:v>25</c:v>
                </c:pt>
                <c:pt idx="47">
                  <c:v>5</c:v>
                </c:pt>
                <c:pt idx="48">
                  <c:v>3</c:v>
                </c:pt>
                <c:pt idx="49">
                  <c:v>2</c:v>
                </c:pt>
                <c:pt idx="50">
                  <c:v>9</c:v>
                </c:pt>
                <c:pt idx="5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96F-4D17-9183-E219D6FE6E4C}"/>
            </c:ext>
          </c:extLst>
        </c:ser>
        <c:ser>
          <c:idx val="1"/>
          <c:order val="6"/>
          <c:tx>
            <c:strRef>
              <c:f>Ramas!$H$4</c:f>
              <c:strCache>
                <c:ptCount val="1"/>
                <c:pt idx="0">
                  <c:v>2018/19</c:v>
                </c:pt>
              </c:strCache>
            </c:strRef>
          </c:tx>
          <c:invertIfNegative val="0"/>
          <c:cat>
            <c:strRef>
              <c:f>(Ramas!$A$7:$A$13,Ramas!$A$16:$A$24,Ramas!$A$27:$A$33,Ramas!$A$36:$A$44,Ramas!$A$47:$A$67)</c:f>
              <c:strCache>
                <c:ptCount val="53"/>
                <c:pt idx="0">
                  <c:v>Máster Universitario del Mediterráneo al Atlántico: La Construcción de Europa entre el Mundo Antiguo y Medieval</c:v>
                </c:pt>
                <c:pt idx="1">
                  <c:v>Máster Universitario en Enseñanza del Español como Lengua Extranjera</c:v>
                </c:pt>
                <c:pt idx="2">
                  <c:v>Máster Universitario en Historia Moderna: La Monarquía de España, Siglos XVI, XVII Y XVIII</c:v>
                </c:pt>
                <c:pt idx="3">
                  <c:v>Máster Universitario en Historia Contemporánea</c:v>
                </c:pt>
                <c:pt idx="4">
                  <c:v>Máster Universitario en Patrimonio Histórico y  Territorial</c:v>
                </c:pt>
                <c:pt idx="5">
                  <c:v>Máster Universitario en Prehistoria y Arqueología</c:v>
                </c:pt>
                <c:pt idx="6">
                  <c:v>Máster Universitario en Recursos Territoriales y Estrategias de Ordenación</c:v>
                </c:pt>
                <c:pt idx="7">
                  <c:v>Máster Universitario en Computación</c:v>
                </c:pt>
                <c:pt idx="8">
                  <c:v>Máster Universitario en Data Science</c:v>
                </c:pt>
                <c:pt idx="9">
                  <c:v>Máster en Ciencia e Ingeniería de la Luz</c:v>
                </c:pt>
                <c:pt idx="10">
                  <c:v>Máster Universitario en Física de Partículas y del Cosmos</c:v>
                </c:pt>
                <c:pt idx="11">
                  <c:v>Máster Universitario en Física y Tecnologías Físicas</c:v>
                </c:pt>
                <c:pt idx="12">
                  <c:v>Máster Universitario en Física, Instrumentación y Medio Ambiente</c:v>
                </c:pt>
                <c:pt idx="13">
                  <c:v>Máster Universitario en Matemáticas y Computación</c:v>
                </c:pt>
                <c:pt idx="14">
                  <c:v>Máster Universitario en Nuevos Materiales</c:v>
                </c:pt>
                <c:pt idx="15">
                  <c:v>Máster Universitario en Química Teórica y Modelización Computacional</c:v>
                </c:pt>
                <c:pt idx="16">
                  <c:v>Máster Universitario en Avances en Neurorrehabilitación de las Funciones Comunicativas y Motoras</c:v>
                </c:pt>
                <c:pt idx="17">
                  <c:v>Máster Universitario en Fisioterapia del Deporte y Readaptación de la Actividad Física</c:v>
                </c:pt>
                <c:pt idx="18">
                  <c:v>Máster Universitario en Biología Molecular y Biomedicina</c:v>
                </c:pt>
                <c:pt idx="19">
                  <c:v>Máster Universitario en Condicionantes Genéticos, Nutricionales y Ambientales del Crecimiento y el Desarrollo</c:v>
                </c:pt>
                <c:pt idx="20">
                  <c:v>Máster Universitario en Gestión Integral e Investigación de las Heridas Crónicas</c:v>
                </c:pt>
                <c:pt idx="21">
                  <c:v>Máster Universitario en Iniciación a la Investigación en Salud Mental</c:v>
                </c:pt>
                <c:pt idx="22">
                  <c:v>Máster Universitario en Investigación en Cuidados de Salud</c:v>
                </c:pt>
                <c:pt idx="23">
                  <c:v>Máster Universitario en Acceso a la Profesión de Abogado</c:v>
                </c:pt>
                <c:pt idx="24">
                  <c:v>Máster Universitario en Aprendizaje y Enseñanza de Segundas Lenguas / Second Language Learning and Teaching</c:v>
                </c:pt>
                <c:pt idx="25">
                  <c:v>Máster Universitario en Dirección de Empresas (MBA)</c:v>
                </c:pt>
                <c:pt idx="26">
                  <c:v>Máster Universitario en Dirección de Marketing (Empresas Turísticas)</c:v>
                </c:pt>
                <c:pt idx="27">
                  <c:v>Máster Universitario en Economía: Instrumentos del Análisis Económico</c:v>
                </c:pt>
                <c:pt idx="28">
                  <c:v>Máster Universitario en Empresa y Tecnologías de la Información</c:v>
                </c:pt>
                <c:pt idx="29">
                  <c:v>Máster Universitario en Formación del Profesorado de Educación Secundaria</c:v>
                </c:pt>
                <c:pt idx="30">
                  <c:v>Máster Universitario en Investigación e Innovación en Contextos Educativos</c:v>
                </c:pt>
                <c:pt idx="31">
                  <c:v>Máster Universitario en Fundamentos y Principios del Sistema Jurídico</c:v>
                </c:pt>
                <c:pt idx="32">
                  <c:v>Máster Universitario en Costas y Puertos</c:v>
                </c:pt>
                <c:pt idx="33">
                  <c:v>Máster Universitario en Gestión Ambiental de Sistemas Hídricos</c:v>
                </c:pt>
                <c:pt idx="34">
                  <c:v>Máster Universitario en Gestión Integrada de Sistemas Hídricos</c:v>
                </c:pt>
                <c:pt idx="35">
                  <c:v>Máster Universitario en Ingeniería Ambiental</c:v>
                </c:pt>
                <c:pt idx="36">
                  <c:v>Máster Universitario en Gestión Integrada de Zonas Costeras</c:v>
                </c:pt>
                <c:pt idx="37">
                  <c:v>Máster Universitario en Ingeniería de Costas y Puertos</c:v>
                </c:pt>
                <c:pt idx="38">
                  <c:v>Máster Universitario en Ingeniería de Caminos, Canales y Puertos</c:v>
                </c:pt>
                <c:pt idx="39">
                  <c:v>Máster Universitario en Ingeniería de Minas</c:v>
                </c:pt>
                <c:pt idx="40">
                  <c:v>Máster Universitario en Ingeniería de Telecomunicación</c:v>
                </c:pt>
                <c:pt idx="41">
                  <c:v>Máster Universitario en Ingeniería Industrial</c:v>
                </c:pt>
                <c:pt idx="42">
                  <c:v>Máster Universitario en Ingeniería Informática</c:v>
                </c:pt>
                <c:pt idx="43">
                  <c:v>Máster Universitario en Ingeniería Marina</c:v>
                </c:pt>
                <c:pt idx="44">
                  <c:v>Máster Universitario en Ingeniería Náutica y Gestión Marítima</c:v>
                </c:pt>
                <c:pt idx="45">
                  <c:v>Máster Universitario en Ingeniería Química</c:v>
                </c:pt>
                <c:pt idx="46">
                  <c:v>Máster Universitario en Ingeniería Química "Producción y Consumo Sostenible"</c:v>
                </c:pt>
                <c:pt idx="47">
                  <c:v>Máster Universitario en Integridad y Durabilidad de Materiales, Componentes y Estructuras</c:v>
                </c:pt>
                <c:pt idx="48">
                  <c:v>Máster Universitario de Investigación en Ingeniería Ambiental</c:v>
                </c:pt>
                <c:pt idx="49">
                  <c:v>Máster Universitario en Investigación en Ingeniería Civil</c:v>
                </c:pt>
                <c:pt idx="50">
                  <c:v>Máster Universitario en Investigación en Ingeniería Industrial</c:v>
                </c:pt>
                <c:pt idx="51">
                  <c:v>Máster Universitario en Investigación, Tecnología y Gestión de la Construcción en Europa - Master in Construction Research, Technology and Management in Europe</c:v>
                </c:pt>
                <c:pt idx="52">
                  <c:v>Máster Universitario en Tecnologías de la Información y Comunicaciones en Redes Móviles</c:v>
                </c:pt>
              </c:strCache>
            </c:strRef>
          </c:cat>
          <c:val>
            <c:numRef>
              <c:f>(Ramas!$H$7:$H$13,Ramas!$H$16:$H$24,Ramas!$H$27:$H$33,Ramas!$H$36:$H$44,Ramas!$H$47:$H$67)</c:f>
              <c:numCache>
                <c:formatCode>General</c:formatCode>
                <c:ptCount val="53"/>
                <c:pt idx="0">
                  <c:v>13</c:v>
                </c:pt>
                <c:pt idx="1">
                  <c:v>22</c:v>
                </c:pt>
                <c:pt idx="2">
                  <c:v>4</c:v>
                </c:pt>
                <c:pt idx="3">
                  <c:v>17</c:v>
                </c:pt>
                <c:pt idx="4">
                  <c:v>21</c:v>
                </c:pt>
                <c:pt idx="5">
                  <c:v>21</c:v>
                </c:pt>
                <c:pt idx="6">
                  <c:v>9</c:v>
                </c:pt>
                <c:pt idx="8">
                  <c:v>18</c:v>
                </c:pt>
                <c:pt idx="10">
                  <c:v>7</c:v>
                </c:pt>
                <c:pt idx="11">
                  <c:v>1</c:v>
                </c:pt>
                <c:pt idx="12">
                  <c:v>1</c:v>
                </c:pt>
                <c:pt idx="13">
                  <c:v>6</c:v>
                </c:pt>
                <c:pt idx="14">
                  <c:v>1</c:v>
                </c:pt>
                <c:pt idx="15">
                  <c:v>1</c:v>
                </c:pt>
                <c:pt idx="16">
                  <c:v>12</c:v>
                </c:pt>
                <c:pt idx="18">
                  <c:v>9</c:v>
                </c:pt>
                <c:pt idx="19">
                  <c:v>15</c:v>
                </c:pt>
                <c:pt idx="20">
                  <c:v>25</c:v>
                </c:pt>
                <c:pt idx="21">
                  <c:v>13</c:v>
                </c:pt>
                <c:pt idx="22">
                  <c:v>12</c:v>
                </c:pt>
                <c:pt idx="23">
                  <c:v>43</c:v>
                </c:pt>
                <c:pt idx="24">
                  <c:v>14</c:v>
                </c:pt>
                <c:pt idx="25">
                  <c:v>38</c:v>
                </c:pt>
                <c:pt idx="26">
                  <c:v>18</c:v>
                </c:pt>
                <c:pt idx="27">
                  <c:v>5</c:v>
                </c:pt>
                <c:pt idx="28">
                  <c:v>26</c:v>
                </c:pt>
                <c:pt idx="29">
                  <c:v>126</c:v>
                </c:pt>
                <c:pt idx="30">
                  <c:v>13</c:v>
                </c:pt>
                <c:pt idx="32">
                  <c:v>14</c:v>
                </c:pt>
                <c:pt idx="34">
                  <c:v>10</c:v>
                </c:pt>
                <c:pt idx="35">
                  <c:v>22</c:v>
                </c:pt>
                <c:pt idx="38">
                  <c:v>103</c:v>
                </c:pt>
                <c:pt idx="39">
                  <c:v>19</c:v>
                </c:pt>
                <c:pt idx="40">
                  <c:v>41</c:v>
                </c:pt>
                <c:pt idx="41">
                  <c:v>70</c:v>
                </c:pt>
                <c:pt idx="42">
                  <c:v>10</c:v>
                </c:pt>
                <c:pt idx="43">
                  <c:v>51</c:v>
                </c:pt>
                <c:pt idx="44">
                  <c:v>61</c:v>
                </c:pt>
                <c:pt idx="45">
                  <c:v>23</c:v>
                </c:pt>
                <c:pt idx="47">
                  <c:v>7</c:v>
                </c:pt>
                <c:pt idx="48">
                  <c:v>1</c:v>
                </c:pt>
                <c:pt idx="49">
                  <c:v>2</c:v>
                </c:pt>
                <c:pt idx="50">
                  <c:v>9</c:v>
                </c:pt>
                <c:pt idx="5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96F-4D17-9183-E219D6FE6E4C}"/>
            </c:ext>
          </c:extLst>
        </c:ser>
        <c:ser>
          <c:idx val="0"/>
          <c:order val="7"/>
          <c:tx>
            <c:strRef>
              <c:f>Ramas!$I$4</c:f>
              <c:strCache>
                <c:ptCount val="1"/>
                <c:pt idx="0">
                  <c:v>2019/20</c:v>
                </c:pt>
              </c:strCache>
            </c:strRef>
          </c:tx>
          <c:invertIfNegative val="0"/>
          <c:cat>
            <c:strRef>
              <c:f>(Ramas!$A$7:$A$13,Ramas!$A$16:$A$24,Ramas!$A$27:$A$33,Ramas!$A$36:$A$44,Ramas!$A$47:$A$67)</c:f>
              <c:strCache>
                <c:ptCount val="53"/>
                <c:pt idx="0">
                  <c:v>Máster Universitario del Mediterráneo al Atlántico: La Construcción de Europa entre el Mundo Antiguo y Medieval</c:v>
                </c:pt>
                <c:pt idx="1">
                  <c:v>Máster Universitario en Enseñanza del Español como Lengua Extranjera</c:v>
                </c:pt>
                <c:pt idx="2">
                  <c:v>Máster Universitario en Historia Moderna: La Monarquía de España, Siglos XVI, XVII Y XVIII</c:v>
                </c:pt>
                <c:pt idx="3">
                  <c:v>Máster Universitario en Historia Contemporánea</c:v>
                </c:pt>
                <c:pt idx="4">
                  <c:v>Máster Universitario en Patrimonio Histórico y  Territorial</c:v>
                </c:pt>
                <c:pt idx="5">
                  <c:v>Máster Universitario en Prehistoria y Arqueología</c:v>
                </c:pt>
                <c:pt idx="6">
                  <c:v>Máster Universitario en Recursos Territoriales y Estrategias de Ordenación</c:v>
                </c:pt>
                <c:pt idx="7">
                  <c:v>Máster Universitario en Computación</c:v>
                </c:pt>
                <c:pt idx="8">
                  <c:v>Máster Universitario en Data Science</c:v>
                </c:pt>
                <c:pt idx="9">
                  <c:v>Máster en Ciencia e Ingeniería de la Luz</c:v>
                </c:pt>
                <c:pt idx="10">
                  <c:v>Máster Universitario en Física de Partículas y del Cosmos</c:v>
                </c:pt>
                <c:pt idx="11">
                  <c:v>Máster Universitario en Física y Tecnologías Físicas</c:v>
                </c:pt>
                <c:pt idx="12">
                  <c:v>Máster Universitario en Física, Instrumentación y Medio Ambiente</c:v>
                </c:pt>
                <c:pt idx="13">
                  <c:v>Máster Universitario en Matemáticas y Computación</c:v>
                </c:pt>
                <c:pt idx="14">
                  <c:v>Máster Universitario en Nuevos Materiales</c:v>
                </c:pt>
                <c:pt idx="15">
                  <c:v>Máster Universitario en Química Teórica y Modelización Computacional</c:v>
                </c:pt>
                <c:pt idx="16">
                  <c:v>Máster Universitario en Avances en Neurorrehabilitación de las Funciones Comunicativas y Motoras</c:v>
                </c:pt>
                <c:pt idx="17">
                  <c:v>Máster Universitario en Fisioterapia del Deporte y Readaptación de la Actividad Física</c:v>
                </c:pt>
                <c:pt idx="18">
                  <c:v>Máster Universitario en Biología Molecular y Biomedicina</c:v>
                </c:pt>
                <c:pt idx="19">
                  <c:v>Máster Universitario en Condicionantes Genéticos, Nutricionales y Ambientales del Crecimiento y el Desarrollo</c:v>
                </c:pt>
                <c:pt idx="20">
                  <c:v>Máster Universitario en Gestión Integral e Investigación de las Heridas Crónicas</c:v>
                </c:pt>
                <c:pt idx="21">
                  <c:v>Máster Universitario en Iniciación a la Investigación en Salud Mental</c:v>
                </c:pt>
                <c:pt idx="22">
                  <c:v>Máster Universitario en Investigación en Cuidados de Salud</c:v>
                </c:pt>
                <c:pt idx="23">
                  <c:v>Máster Universitario en Acceso a la Profesión de Abogado</c:v>
                </c:pt>
                <c:pt idx="24">
                  <c:v>Máster Universitario en Aprendizaje y Enseñanza de Segundas Lenguas / Second Language Learning and Teaching</c:v>
                </c:pt>
                <c:pt idx="25">
                  <c:v>Máster Universitario en Dirección de Empresas (MBA)</c:v>
                </c:pt>
                <c:pt idx="26">
                  <c:v>Máster Universitario en Dirección de Marketing (Empresas Turísticas)</c:v>
                </c:pt>
                <c:pt idx="27">
                  <c:v>Máster Universitario en Economía: Instrumentos del Análisis Económico</c:v>
                </c:pt>
                <c:pt idx="28">
                  <c:v>Máster Universitario en Empresa y Tecnologías de la Información</c:v>
                </c:pt>
                <c:pt idx="29">
                  <c:v>Máster Universitario en Formación del Profesorado de Educación Secundaria</c:v>
                </c:pt>
                <c:pt idx="30">
                  <c:v>Máster Universitario en Investigación e Innovación en Contextos Educativos</c:v>
                </c:pt>
                <c:pt idx="31">
                  <c:v>Máster Universitario en Fundamentos y Principios del Sistema Jurídico</c:v>
                </c:pt>
                <c:pt idx="32">
                  <c:v>Máster Universitario en Costas y Puertos</c:v>
                </c:pt>
                <c:pt idx="33">
                  <c:v>Máster Universitario en Gestión Ambiental de Sistemas Hídricos</c:v>
                </c:pt>
                <c:pt idx="34">
                  <c:v>Máster Universitario en Gestión Integrada de Sistemas Hídricos</c:v>
                </c:pt>
                <c:pt idx="35">
                  <c:v>Máster Universitario en Ingeniería Ambiental</c:v>
                </c:pt>
                <c:pt idx="36">
                  <c:v>Máster Universitario en Gestión Integrada de Zonas Costeras</c:v>
                </c:pt>
                <c:pt idx="37">
                  <c:v>Máster Universitario en Ingeniería de Costas y Puertos</c:v>
                </c:pt>
                <c:pt idx="38">
                  <c:v>Máster Universitario en Ingeniería de Caminos, Canales y Puertos</c:v>
                </c:pt>
                <c:pt idx="39">
                  <c:v>Máster Universitario en Ingeniería de Minas</c:v>
                </c:pt>
                <c:pt idx="40">
                  <c:v>Máster Universitario en Ingeniería de Telecomunicación</c:v>
                </c:pt>
                <c:pt idx="41">
                  <c:v>Máster Universitario en Ingeniería Industrial</c:v>
                </c:pt>
                <c:pt idx="42">
                  <c:v>Máster Universitario en Ingeniería Informática</c:v>
                </c:pt>
                <c:pt idx="43">
                  <c:v>Máster Universitario en Ingeniería Marina</c:v>
                </c:pt>
                <c:pt idx="44">
                  <c:v>Máster Universitario en Ingeniería Náutica y Gestión Marítima</c:v>
                </c:pt>
                <c:pt idx="45">
                  <c:v>Máster Universitario en Ingeniería Química</c:v>
                </c:pt>
                <c:pt idx="46">
                  <c:v>Máster Universitario en Ingeniería Química "Producción y Consumo Sostenible"</c:v>
                </c:pt>
                <c:pt idx="47">
                  <c:v>Máster Universitario en Integridad y Durabilidad de Materiales, Componentes y Estructuras</c:v>
                </c:pt>
                <c:pt idx="48">
                  <c:v>Máster Universitario de Investigación en Ingeniería Ambiental</c:v>
                </c:pt>
                <c:pt idx="49">
                  <c:v>Máster Universitario en Investigación en Ingeniería Civil</c:v>
                </c:pt>
                <c:pt idx="50">
                  <c:v>Máster Universitario en Investigación en Ingeniería Industrial</c:v>
                </c:pt>
                <c:pt idx="51">
                  <c:v>Máster Universitario en Investigación, Tecnología y Gestión de la Construcción en Europa - Master in Construction Research, Technology and Management in Europe</c:v>
                </c:pt>
                <c:pt idx="52">
                  <c:v>Máster Universitario en Tecnologías de la Información y Comunicaciones en Redes Móviles</c:v>
                </c:pt>
              </c:strCache>
            </c:strRef>
          </c:cat>
          <c:val>
            <c:numRef>
              <c:f>(Ramas!$I$7:$I$13,Ramas!$I$16:$I$24,Ramas!$I$27:$I$33,Ramas!$I$36:$I$44,Ramas!$I$48:$I$67)</c:f>
              <c:numCache>
                <c:formatCode>General</c:formatCode>
                <c:ptCount val="52"/>
                <c:pt idx="0">
                  <c:v>4</c:v>
                </c:pt>
                <c:pt idx="1">
                  <c:v>15</c:v>
                </c:pt>
                <c:pt idx="2">
                  <c:v>1</c:v>
                </c:pt>
                <c:pt idx="3">
                  <c:v>7</c:v>
                </c:pt>
                <c:pt idx="4">
                  <c:v>21</c:v>
                </c:pt>
                <c:pt idx="5">
                  <c:v>16</c:v>
                </c:pt>
                <c:pt idx="6">
                  <c:v>5</c:v>
                </c:pt>
                <c:pt idx="8">
                  <c:v>16</c:v>
                </c:pt>
                <c:pt idx="9">
                  <c:v>7</c:v>
                </c:pt>
                <c:pt idx="10">
                  <c:v>5</c:v>
                </c:pt>
                <c:pt idx="13">
                  <c:v>5</c:v>
                </c:pt>
                <c:pt idx="14">
                  <c:v>4</c:v>
                </c:pt>
                <c:pt idx="15">
                  <c:v>4</c:v>
                </c:pt>
                <c:pt idx="16">
                  <c:v>13</c:v>
                </c:pt>
                <c:pt idx="17">
                  <c:v>32</c:v>
                </c:pt>
                <c:pt idx="18">
                  <c:v>13</c:v>
                </c:pt>
                <c:pt idx="19">
                  <c:v>4</c:v>
                </c:pt>
                <c:pt idx="20">
                  <c:v>27</c:v>
                </c:pt>
                <c:pt idx="21">
                  <c:v>22</c:v>
                </c:pt>
                <c:pt idx="22">
                  <c:v>23</c:v>
                </c:pt>
                <c:pt idx="23">
                  <c:v>53</c:v>
                </c:pt>
                <c:pt idx="24">
                  <c:v>19</c:v>
                </c:pt>
                <c:pt idx="25">
                  <c:v>39</c:v>
                </c:pt>
                <c:pt idx="26">
                  <c:v>13</c:v>
                </c:pt>
                <c:pt idx="27">
                  <c:v>5</c:v>
                </c:pt>
                <c:pt idx="28">
                  <c:v>20</c:v>
                </c:pt>
                <c:pt idx="29">
                  <c:v>133</c:v>
                </c:pt>
                <c:pt idx="30">
                  <c:v>32</c:v>
                </c:pt>
                <c:pt idx="33">
                  <c:v>5</c:v>
                </c:pt>
                <c:pt idx="34">
                  <c:v>13</c:v>
                </c:pt>
                <c:pt idx="37">
                  <c:v>91</c:v>
                </c:pt>
                <c:pt idx="38">
                  <c:v>29</c:v>
                </c:pt>
                <c:pt idx="39">
                  <c:v>49</c:v>
                </c:pt>
                <c:pt idx="40">
                  <c:v>66</c:v>
                </c:pt>
                <c:pt idx="41">
                  <c:v>4</c:v>
                </c:pt>
                <c:pt idx="42">
                  <c:v>57</c:v>
                </c:pt>
                <c:pt idx="43">
                  <c:v>54</c:v>
                </c:pt>
                <c:pt idx="44">
                  <c:v>30</c:v>
                </c:pt>
                <c:pt idx="46">
                  <c:v>7</c:v>
                </c:pt>
                <c:pt idx="48">
                  <c:v>1</c:v>
                </c:pt>
                <c:pt idx="49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96F-4D17-9183-E219D6FE6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6545208"/>
        <c:axId val="246545592"/>
        <c:axId val="0"/>
      </c:bar3DChart>
      <c:catAx>
        <c:axId val="2465452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246545592"/>
        <c:crosses val="autoZero"/>
        <c:auto val="1"/>
        <c:lblAlgn val="ctr"/>
        <c:lblOffset val="100"/>
        <c:noMultiLvlLbl val="0"/>
      </c:catAx>
      <c:valAx>
        <c:axId val="24654559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465452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.5107417641044148E-2"/>
          <c:y val="0.18336542802382499"/>
          <c:w val="5.2933450714073398E-2"/>
          <c:h val="0.3623987596703500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66" l="0.70000000000000062" r="0.70000000000000062" t="0.75000000000000366" header="0.30000000000000032" footer="0.3000000000000003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chemeClr val="accent5">
                    <a:lumMod val="50000"/>
                  </a:schemeClr>
                </a:solidFill>
              </a:rPr>
              <a:t>EVOLUCIÓN DEL TOTAL DE ALUMNOS POR CENTROS 2012/13 - 2019/20</a:t>
            </a:r>
          </a:p>
        </c:rich>
      </c:tx>
      <c:layout>
        <c:manualLayout>
          <c:xMode val="edge"/>
          <c:yMode val="edge"/>
          <c:x val="0.24652796036699279"/>
          <c:y val="5.910101754240257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4094531099143942"/>
          <c:y val="0.12375347896656609"/>
          <c:w val="0.78215838437682039"/>
          <c:h val="0.486990715659680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'Centros Imprimir'!$B$4</c:f>
              <c:strCache>
                <c:ptCount val="1"/>
                <c:pt idx="0">
                  <c:v>2012/13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'Centros Imprimir'!$A$5:$A$17</c:f>
              <c:strCache>
                <c:ptCount val="13"/>
                <c:pt idx="0">
                  <c:v>CIESE COMILLAS</c:v>
                </c:pt>
                <c:pt idx="1">
                  <c:v>E.T.S. DE INGENIEROS DE CAMINOS, CANALES Y PUERTOS</c:v>
                </c:pt>
                <c:pt idx="2">
                  <c:v>E.T.S. DE INGENIEROS INDUSTRIALES Y DE TELECOMUNICACION</c:v>
                </c:pt>
                <c:pt idx="3">
                  <c:v>ESCUELA POLITÉCNICA DE INGENIERÍA DE MINAS Y ENERGÍA</c:v>
                </c:pt>
                <c:pt idx="4">
                  <c:v>ESCUELA TÉCNICA SUPERIOR DE NÁUTICA</c:v>
                </c:pt>
                <c:pt idx="5">
                  <c:v>ESCUELA UNIVERSITARIA DE ENFERMERÍA</c:v>
                </c:pt>
                <c:pt idx="6">
                  <c:v>ESCUELA UNIVERSITARIA DE FISIOTERAPIA</c:v>
                </c:pt>
                <c:pt idx="7">
                  <c:v>FACULTAD DE CIENCIAS</c:v>
                </c:pt>
                <c:pt idx="8">
                  <c:v>FACULTAD DE CIENCIAS ECONOMICAS Y EMPRESARIALES</c:v>
                </c:pt>
                <c:pt idx="9">
                  <c:v>FACULTAD DE DERECHO</c:v>
                </c:pt>
                <c:pt idx="10">
                  <c:v>FACULTAD DE EDUCACION</c:v>
                </c:pt>
                <c:pt idx="11">
                  <c:v>FACULTAD DE FILOSOFÍA Y LETRAS</c:v>
                </c:pt>
                <c:pt idx="12">
                  <c:v>FACULTAD DE MEDICINA</c:v>
                </c:pt>
              </c:strCache>
            </c:strRef>
          </c:cat>
          <c:val>
            <c:numRef>
              <c:f>'Centros Imprimir'!$B$5:$B$17</c:f>
              <c:numCache>
                <c:formatCode>General</c:formatCode>
                <c:ptCount val="13"/>
                <c:pt idx="0">
                  <c:v>23</c:v>
                </c:pt>
                <c:pt idx="1">
                  <c:v>139</c:v>
                </c:pt>
                <c:pt idx="2">
                  <c:v>71</c:v>
                </c:pt>
                <c:pt idx="3">
                  <c:v>0</c:v>
                </c:pt>
                <c:pt idx="4">
                  <c:v>0</c:v>
                </c:pt>
                <c:pt idx="5">
                  <c:v>20</c:v>
                </c:pt>
                <c:pt idx="6">
                  <c:v>0</c:v>
                </c:pt>
                <c:pt idx="7" formatCode="#,##0">
                  <c:v>24</c:v>
                </c:pt>
                <c:pt idx="8">
                  <c:v>103</c:v>
                </c:pt>
                <c:pt idx="9">
                  <c:v>22</c:v>
                </c:pt>
                <c:pt idx="10">
                  <c:v>116</c:v>
                </c:pt>
                <c:pt idx="11">
                  <c:v>66</c:v>
                </c:pt>
                <c:pt idx="12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44-424B-8331-4C36F9CB8AFF}"/>
            </c:ext>
          </c:extLst>
        </c:ser>
        <c:ser>
          <c:idx val="1"/>
          <c:order val="1"/>
          <c:tx>
            <c:strRef>
              <c:f>'Centros Imprimir'!$C$4</c:f>
              <c:strCache>
                <c:ptCount val="1"/>
                <c:pt idx="0">
                  <c:v>2013/14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'Centros Imprimir'!$A$5:$A$17</c:f>
              <c:strCache>
                <c:ptCount val="13"/>
                <c:pt idx="0">
                  <c:v>CIESE COMILLAS</c:v>
                </c:pt>
                <c:pt idx="1">
                  <c:v>E.T.S. DE INGENIEROS DE CAMINOS, CANALES Y PUERTOS</c:v>
                </c:pt>
                <c:pt idx="2">
                  <c:v>E.T.S. DE INGENIEROS INDUSTRIALES Y DE TELECOMUNICACION</c:v>
                </c:pt>
                <c:pt idx="3">
                  <c:v>ESCUELA POLITÉCNICA DE INGENIERÍA DE MINAS Y ENERGÍA</c:v>
                </c:pt>
                <c:pt idx="4">
                  <c:v>ESCUELA TÉCNICA SUPERIOR DE NÁUTICA</c:v>
                </c:pt>
                <c:pt idx="5">
                  <c:v>ESCUELA UNIVERSITARIA DE ENFERMERÍA</c:v>
                </c:pt>
                <c:pt idx="6">
                  <c:v>ESCUELA UNIVERSITARIA DE FISIOTERAPIA</c:v>
                </c:pt>
                <c:pt idx="7">
                  <c:v>FACULTAD DE CIENCIAS</c:v>
                </c:pt>
                <c:pt idx="8">
                  <c:v>FACULTAD DE CIENCIAS ECONOMICAS Y EMPRESARIALES</c:v>
                </c:pt>
                <c:pt idx="9">
                  <c:v>FACULTAD DE DERECHO</c:v>
                </c:pt>
                <c:pt idx="10">
                  <c:v>FACULTAD DE EDUCACION</c:v>
                </c:pt>
                <c:pt idx="11">
                  <c:v>FACULTAD DE FILOSOFÍA Y LETRAS</c:v>
                </c:pt>
                <c:pt idx="12">
                  <c:v>FACULTAD DE MEDICINA</c:v>
                </c:pt>
              </c:strCache>
            </c:strRef>
          </c:cat>
          <c:val>
            <c:numRef>
              <c:f>'Centros Imprimir'!$C$5:$C$17</c:f>
              <c:numCache>
                <c:formatCode>General</c:formatCode>
                <c:ptCount val="13"/>
                <c:pt idx="0">
                  <c:v>23</c:v>
                </c:pt>
                <c:pt idx="1">
                  <c:v>132</c:v>
                </c:pt>
                <c:pt idx="2">
                  <c:v>42</c:v>
                </c:pt>
                <c:pt idx="3">
                  <c:v>0</c:v>
                </c:pt>
                <c:pt idx="4">
                  <c:v>28</c:v>
                </c:pt>
                <c:pt idx="5">
                  <c:v>46</c:v>
                </c:pt>
                <c:pt idx="6">
                  <c:v>0</c:v>
                </c:pt>
                <c:pt idx="7" formatCode="#,##0">
                  <c:v>30</c:v>
                </c:pt>
                <c:pt idx="8">
                  <c:v>91</c:v>
                </c:pt>
                <c:pt idx="9">
                  <c:v>7</c:v>
                </c:pt>
                <c:pt idx="10">
                  <c:v>150</c:v>
                </c:pt>
                <c:pt idx="11">
                  <c:v>65</c:v>
                </c:pt>
                <c:pt idx="12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44-424B-8331-4C36F9CB8AFF}"/>
            </c:ext>
          </c:extLst>
        </c:ser>
        <c:ser>
          <c:idx val="2"/>
          <c:order val="2"/>
          <c:tx>
            <c:strRef>
              <c:f>'Centros Imprimir'!$D$4</c:f>
              <c:strCache>
                <c:ptCount val="1"/>
                <c:pt idx="0">
                  <c:v>2014/15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'Centros Imprimir'!$A$5:$A$17</c:f>
              <c:strCache>
                <c:ptCount val="13"/>
                <c:pt idx="0">
                  <c:v>CIESE COMILLAS</c:v>
                </c:pt>
                <c:pt idx="1">
                  <c:v>E.T.S. DE INGENIEROS DE CAMINOS, CANALES Y PUERTOS</c:v>
                </c:pt>
                <c:pt idx="2">
                  <c:v>E.T.S. DE INGENIEROS INDUSTRIALES Y DE TELECOMUNICACION</c:v>
                </c:pt>
                <c:pt idx="3">
                  <c:v>ESCUELA POLITÉCNICA DE INGENIERÍA DE MINAS Y ENERGÍA</c:v>
                </c:pt>
                <c:pt idx="4">
                  <c:v>ESCUELA TÉCNICA SUPERIOR DE NÁUTICA</c:v>
                </c:pt>
                <c:pt idx="5">
                  <c:v>ESCUELA UNIVERSITARIA DE ENFERMERÍA</c:v>
                </c:pt>
                <c:pt idx="6">
                  <c:v>ESCUELA UNIVERSITARIA DE FISIOTERAPIA</c:v>
                </c:pt>
                <c:pt idx="7">
                  <c:v>FACULTAD DE CIENCIAS</c:v>
                </c:pt>
                <c:pt idx="8">
                  <c:v>FACULTAD DE CIENCIAS ECONOMICAS Y EMPRESARIALES</c:v>
                </c:pt>
                <c:pt idx="9">
                  <c:v>FACULTAD DE DERECHO</c:v>
                </c:pt>
                <c:pt idx="10">
                  <c:v>FACULTAD DE EDUCACION</c:v>
                </c:pt>
                <c:pt idx="11">
                  <c:v>FACULTAD DE FILOSOFÍA Y LETRAS</c:v>
                </c:pt>
                <c:pt idx="12">
                  <c:v>FACULTAD DE MEDICINA</c:v>
                </c:pt>
              </c:strCache>
            </c:strRef>
          </c:cat>
          <c:val>
            <c:numRef>
              <c:f>'Centros Imprimir'!$D$5:$D$17</c:f>
              <c:numCache>
                <c:formatCode>General</c:formatCode>
                <c:ptCount val="13"/>
                <c:pt idx="0">
                  <c:v>25</c:v>
                </c:pt>
                <c:pt idx="1">
                  <c:v>229</c:v>
                </c:pt>
                <c:pt idx="2">
                  <c:v>56</c:v>
                </c:pt>
                <c:pt idx="3">
                  <c:v>18</c:v>
                </c:pt>
                <c:pt idx="4">
                  <c:v>49</c:v>
                </c:pt>
                <c:pt idx="5">
                  <c:v>45</c:v>
                </c:pt>
                <c:pt idx="6">
                  <c:v>0</c:v>
                </c:pt>
                <c:pt idx="7" formatCode="#,##0">
                  <c:v>22</c:v>
                </c:pt>
                <c:pt idx="8">
                  <c:v>86</c:v>
                </c:pt>
                <c:pt idx="9">
                  <c:v>12</c:v>
                </c:pt>
                <c:pt idx="10">
                  <c:v>155</c:v>
                </c:pt>
                <c:pt idx="11">
                  <c:v>78</c:v>
                </c:pt>
                <c:pt idx="12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44-424B-8331-4C36F9CB8AFF}"/>
            </c:ext>
          </c:extLst>
        </c:ser>
        <c:ser>
          <c:idx val="3"/>
          <c:order val="3"/>
          <c:tx>
            <c:strRef>
              <c:f>'Centros Imprimir'!$E$4</c:f>
              <c:strCache>
                <c:ptCount val="1"/>
                <c:pt idx="0">
                  <c:v>2015/16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'Centros Imprimir'!$A$5:$A$17</c:f>
              <c:strCache>
                <c:ptCount val="13"/>
                <c:pt idx="0">
                  <c:v>CIESE COMILLAS</c:v>
                </c:pt>
                <c:pt idx="1">
                  <c:v>E.T.S. DE INGENIEROS DE CAMINOS, CANALES Y PUERTOS</c:v>
                </c:pt>
                <c:pt idx="2">
                  <c:v>E.T.S. DE INGENIEROS INDUSTRIALES Y DE TELECOMUNICACION</c:v>
                </c:pt>
                <c:pt idx="3">
                  <c:v>ESCUELA POLITÉCNICA DE INGENIERÍA DE MINAS Y ENERGÍA</c:v>
                </c:pt>
                <c:pt idx="4">
                  <c:v>ESCUELA TÉCNICA SUPERIOR DE NÁUTICA</c:v>
                </c:pt>
                <c:pt idx="5">
                  <c:v>ESCUELA UNIVERSITARIA DE ENFERMERÍA</c:v>
                </c:pt>
                <c:pt idx="6">
                  <c:v>ESCUELA UNIVERSITARIA DE FISIOTERAPIA</c:v>
                </c:pt>
                <c:pt idx="7">
                  <c:v>FACULTAD DE CIENCIAS</c:v>
                </c:pt>
                <c:pt idx="8">
                  <c:v>FACULTAD DE CIENCIAS ECONOMICAS Y EMPRESARIALES</c:v>
                </c:pt>
                <c:pt idx="9">
                  <c:v>FACULTAD DE DERECHO</c:v>
                </c:pt>
                <c:pt idx="10">
                  <c:v>FACULTAD DE EDUCACION</c:v>
                </c:pt>
                <c:pt idx="11">
                  <c:v>FACULTAD DE FILOSOFÍA Y LETRAS</c:v>
                </c:pt>
                <c:pt idx="12">
                  <c:v>FACULTAD DE MEDICINA</c:v>
                </c:pt>
              </c:strCache>
            </c:strRef>
          </c:cat>
          <c:val>
            <c:numRef>
              <c:f>'Centros Imprimir'!$E$5:$E$17</c:f>
              <c:numCache>
                <c:formatCode>General</c:formatCode>
                <c:ptCount val="13"/>
                <c:pt idx="0">
                  <c:v>29</c:v>
                </c:pt>
                <c:pt idx="1">
                  <c:v>297</c:v>
                </c:pt>
                <c:pt idx="2">
                  <c:v>99</c:v>
                </c:pt>
                <c:pt idx="3">
                  <c:v>20</c:v>
                </c:pt>
                <c:pt idx="4">
                  <c:v>68</c:v>
                </c:pt>
                <c:pt idx="5">
                  <c:v>53</c:v>
                </c:pt>
                <c:pt idx="6">
                  <c:v>9</c:v>
                </c:pt>
                <c:pt idx="7" formatCode="#,##0">
                  <c:v>20</c:v>
                </c:pt>
                <c:pt idx="8">
                  <c:v>72</c:v>
                </c:pt>
                <c:pt idx="9">
                  <c:v>24</c:v>
                </c:pt>
                <c:pt idx="10">
                  <c:v>191</c:v>
                </c:pt>
                <c:pt idx="11">
                  <c:v>49</c:v>
                </c:pt>
                <c:pt idx="12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44-424B-8331-4C36F9CB8AFF}"/>
            </c:ext>
          </c:extLst>
        </c:ser>
        <c:ser>
          <c:idx val="4"/>
          <c:order val="4"/>
          <c:tx>
            <c:strRef>
              <c:f>'Centros Imprimir'!$F$4</c:f>
              <c:strCache>
                <c:ptCount val="1"/>
                <c:pt idx="0">
                  <c:v>2016/17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'Centros Imprimir'!$A$5:$A$17</c:f>
              <c:strCache>
                <c:ptCount val="13"/>
                <c:pt idx="0">
                  <c:v>CIESE COMILLAS</c:v>
                </c:pt>
                <c:pt idx="1">
                  <c:v>E.T.S. DE INGENIEROS DE CAMINOS, CANALES Y PUERTOS</c:v>
                </c:pt>
                <c:pt idx="2">
                  <c:v>E.T.S. DE INGENIEROS INDUSTRIALES Y DE TELECOMUNICACION</c:v>
                </c:pt>
                <c:pt idx="3">
                  <c:v>ESCUELA POLITÉCNICA DE INGENIERÍA DE MINAS Y ENERGÍA</c:v>
                </c:pt>
                <c:pt idx="4">
                  <c:v>ESCUELA TÉCNICA SUPERIOR DE NÁUTICA</c:v>
                </c:pt>
                <c:pt idx="5">
                  <c:v>ESCUELA UNIVERSITARIA DE ENFERMERÍA</c:v>
                </c:pt>
                <c:pt idx="6">
                  <c:v>ESCUELA UNIVERSITARIA DE FISIOTERAPIA</c:v>
                </c:pt>
                <c:pt idx="7">
                  <c:v>FACULTAD DE CIENCIAS</c:v>
                </c:pt>
                <c:pt idx="8">
                  <c:v>FACULTAD DE CIENCIAS ECONOMICAS Y EMPRESARIALES</c:v>
                </c:pt>
                <c:pt idx="9">
                  <c:v>FACULTAD DE DERECHO</c:v>
                </c:pt>
                <c:pt idx="10">
                  <c:v>FACULTAD DE EDUCACION</c:v>
                </c:pt>
                <c:pt idx="11">
                  <c:v>FACULTAD DE FILOSOFÍA Y LETRAS</c:v>
                </c:pt>
                <c:pt idx="12">
                  <c:v>FACULTAD DE MEDICINA</c:v>
                </c:pt>
              </c:strCache>
            </c:strRef>
          </c:cat>
          <c:val>
            <c:numRef>
              <c:f>'Centros Imprimir'!$F$5:$F$17</c:f>
              <c:numCache>
                <c:formatCode>General</c:formatCode>
                <c:ptCount val="13"/>
                <c:pt idx="0">
                  <c:v>25</c:v>
                </c:pt>
                <c:pt idx="1">
                  <c:v>245</c:v>
                </c:pt>
                <c:pt idx="2">
                  <c:v>125</c:v>
                </c:pt>
                <c:pt idx="3">
                  <c:v>16</c:v>
                </c:pt>
                <c:pt idx="4">
                  <c:v>75</c:v>
                </c:pt>
                <c:pt idx="5">
                  <c:v>49</c:v>
                </c:pt>
                <c:pt idx="6">
                  <c:v>13</c:v>
                </c:pt>
                <c:pt idx="7" formatCode="#,##0">
                  <c:v>31</c:v>
                </c:pt>
                <c:pt idx="8">
                  <c:v>78</c:v>
                </c:pt>
                <c:pt idx="9">
                  <c:v>48</c:v>
                </c:pt>
                <c:pt idx="10">
                  <c:v>176</c:v>
                </c:pt>
                <c:pt idx="11">
                  <c:v>61</c:v>
                </c:pt>
                <c:pt idx="12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344-424B-8331-4C36F9CB8AFF}"/>
            </c:ext>
          </c:extLst>
        </c:ser>
        <c:ser>
          <c:idx val="5"/>
          <c:order val="5"/>
          <c:tx>
            <c:strRef>
              <c:f>'Centros Imprimir'!$G$4</c:f>
              <c:strCache>
                <c:ptCount val="1"/>
                <c:pt idx="0">
                  <c:v>2017/18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'Centros Imprimir'!$A$5:$A$17</c:f>
              <c:strCache>
                <c:ptCount val="13"/>
                <c:pt idx="0">
                  <c:v>CIESE COMILLAS</c:v>
                </c:pt>
                <c:pt idx="1">
                  <c:v>E.T.S. DE INGENIEROS DE CAMINOS, CANALES Y PUERTOS</c:v>
                </c:pt>
                <c:pt idx="2">
                  <c:v>E.T.S. DE INGENIEROS INDUSTRIALES Y DE TELECOMUNICACION</c:v>
                </c:pt>
                <c:pt idx="3">
                  <c:v>ESCUELA POLITÉCNICA DE INGENIERÍA DE MINAS Y ENERGÍA</c:v>
                </c:pt>
                <c:pt idx="4">
                  <c:v>ESCUELA TÉCNICA SUPERIOR DE NÁUTICA</c:v>
                </c:pt>
                <c:pt idx="5">
                  <c:v>ESCUELA UNIVERSITARIA DE ENFERMERÍA</c:v>
                </c:pt>
                <c:pt idx="6">
                  <c:v>ESCUELA UNIVERSITARIA DE FISIOTERAPIA</c:v>
                </c:pt>
                <c:pt idx="7">
                  <c:v>FACULTAD DE CIENCIAS</c:v>
                </c:pt>
                <c:pt idx="8">
                  <c:v>FACULTAD DE CIENCIAS ECONOMICAS Y EMPRESARIALES</c:v>
                </c:pt>
                <c:pt idx="9">
                  <c:v>FACULTAD DE DERECHO</c:v>
                </c:pt>
                <c:pt idx="10">
                  <c:v>FACULTAD DE EDUCACION</c:v>
                </c:pt>
                <c:pt idx="11">
                  <c:v>FACULTAD DE FILOSOFÍA Y LETRAS</c:v>
                </c:pt>
                <c:pt idx="12">
                  <c:v>FACULTAD DE MEDICINA</c:v>
                </c:pt>
              </c:strCache>
            </c:strRef>
          </c:cat>
          <c:val>
            <c:numRef>
              <c:f>'Centros Imprimir'!$G$5:$G$17</c:f>
              <c:numCache>
                <c:formatCode>General</c:formatCode>
                <c:ptCount val="13"/>
                <c:pt idx="0">
                  <c:v>30</c:v>
                </c:pt>
                <c:pt idx="1">
                  <c:v>181</c:v>
                </c:pt>
                <c:pt idx="2">
                  <c:v>139</c:v>
                </c:pt>
                <c:pt idx="3">
                  <c:v>25</c:v>
                </c:pt>
                <c:pt idx="4">
                  <c:v>85</c:v>
                </c:pt>
                <c:pt idx="5">
                  <c:v>40</c:v>
                </c:pt>
                <c:pt idx="6">
                  <c:v>11</c:v>
                </c:pt>
                <c:pt idx="7" formatCode="#,##0">
                  <c:v>31</c:v>
                </c:pt>
                <c:pt idx="8">
                  <c:v>81</c:v>
                </c:pt>
                <c:pt idx="9">
                  <c:v>46</c:v>
                </c:pt>
                <c:pt idx="10">
                  <c:v>161</c:v>
                </c:pt>
                <c:pt idx="11">
                  <c:v>64</c:v>
                </c:pt>
                <c:pt idx="12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344-424B-8331-4C36F9CB8AFF}"/>
            </c:ext>
          </c:extLst>
        </c:ser>
        <c:ser>
          <c:idx val="6"/>
          <c:order val="6"/>
          <c:tx>
            <c:strRef>
              <c:f>'Centros Imprimir'!$H$4</c:f>
              <c:strCache>
                <c:ptCount val="1"/>
                <c:pt idx="0">
                  <c:v>2018/19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'Centros Imprimir'!$A$5:$A$17</c:f>
              <c:strCache>
                <c:ptCount val="13"/>
                <c:pt idx="0">
                  <c:v>CIESE COMILLAS</c:v>
                </c:pt>
                <c:pt idx="1">
                  <c:v>E.T.S. DE INGENIEROS DE CAMINOS, CANALES Y PUERTOS</c:v>
                </c:pt>
                <c:pt idx="2">
                  <c:v>E.T.S. DE INGENIEROS INDUSTRIALES Y DE TELECOMUNICACION</c:v>
                </c:pt>
                <c:pt idx="3">
                  <c:v>ESCUELA POLITÉCNICA DE INGENIERÍA DE MINAS Y ENERGÍA</c:v>
                </c:pt>
                <c:pt idx="4">
                  <c:v>ESCUELA TÉCNICA SUPERIOR DE NÁUTICA</c:v>
                </c:pt>
                <c:pt idx="5">
                  <c:v>ESCUELA UNIVERSITARIA DE ENFERMERÍA</c:v>
                </c:pt>
                <c:pt idx="6">
                  <c:v>ESCUELA UNIVERSITARIA DE FISIOTERAPIA</c:v>
                </c:pt>
                <c:pt idx="7">
                  <c:v>FACULTAD DE CIENCIAS</c:v>
                </c:pt>
                <c:pt idx="8">
                  <c:v>FACULTAD DE CIENCIAS ECONOMICAS Y EMPRESARIALES</c:v>
                </c:pt>
                <c:pt idx="9">
                  <c:v>FACULTAD DE DERECHO</c:v>
                </c:pt>
                <c:pt idx="10">
                  <c:v>FACULTAD DE EDUCACION</c:v>
                </c:pt>
                <c:pt idx="11">
                  <c:v>FACULTAD DE FILOSOFÍA Y LETRAS</c:v>
                </c:pt>
                <c:pt idx="12">
                  <c:v>FACULTAD DE MEDICINA</c:v>
                </c:pt>
              </c:strCache>
            </c:strRef>
          </c:cat>
          <c:val>
            <c:numRef>
              <c:f>'Centros Imprimir'!$H$5:$H$17</c:f>
              <c:numCache>
                <c:formatCode>General</c:formatCode>
                <c:ptCount val="13"/>
                <c:pt idx="0">
                  <c:v>22</c:v>
                </c:pt>
                <c:pt idx="1">
                  <c:v>168</c:v>
                </c:pt>
                <c:pt idx="2">
                  <c:v>143</c:v>
                </c:pt>
                <c:pt idx="3">
                  <c:v>19</c:v>
                </c:pt>
                <c:pt idx="4">
                  <c:v>112</c:v>
                </c:pt>
                <c:pt idx="5">
                  <c:v>37</c:v>
                </c:pt>
                <c:pt idx="6">
                  <c:v>12</c:v>
                </c:pt>
                <c:pt idx="7" formatCode="#,##0">
                  <c:v>45</c:v>
                </c:pt>
                <c:pt idx="8">
                  <c:v>87</c:v>
                </c:pt>
                <c:pt idx="9">
                  <c:v>43</c:v>
                </c:pt>
                <c:pt idx="10">
                  <c:v>153</c:v>
                </c:pt>
                <c:pt idx="11">
                  <c:v>85</c:v>
                </c:pt>
                <c:pt idx="12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344-424B-8331-4C36F9CB8AFF}"/>
            </c:ext>
          </c:extLst>
        </c:ser>
        <c:ser>
          <c:idx val="7"/>
          <c:order val="7"/>
          <c:tx>
            <c:strRef>
              <c:f>'Centros Imprimir'!$I$4</c:f>
              <c:strCache>
                <c:ptCount val="1"/>
                <c:pt idx="0">
                  <c:v>2019/20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hade val="51000"/>
                    <a:satMod val="130000"/>
                  </a:schemeClr>
                </a:gs>
                <a:gs pos="80000">
                  <a:schemeClr val="accent2">
                    <a:lumMod val="60000"/>
                    <a:shade val="93000"/>
                    <a:satMod val="130000"/>
                  </a:schemeClr>
                </a:gs>
                <a:gs pos="100000">
                  <a:schemeClr val="accent2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'Centros Imprimir'!$A$5:$A$17</c:f>
              <c:strCache>
                <c:ptCount val="13"/>
                <c:pt idx="0">
                  <c:v>CIESE COMILLAS</c:v>
                </c:pt>
                <c:pt idx="1">
                  <c:v>E.T.S. DE INGENIEROS DE CAMINOS, CANALES Y PUERTOS</c:v>
                </c:pt>
                <c:pt idx="2">
                  <c:v>E.T.S. DE INGENIEROS INDUSTRIALES Y DE TELECOMUNICACION</c:v>
                </c:pt>
                <c:pt idx="3">
                  <c:v>ESCUELA POLITÉCNICA DE INGENIERÍA DE MINAS Y ENERGÍA</c:v>
                </c:pt>
                <c:pt idx="4">
                  <c:v>ESCUELA TÉCNICA SUPERIOR DE NÁUTICA</c:v>
                </c:pt>
                <c:pt idx="5">
                  <c:v>ESCUELA UNIVERSITARIA DE ENFERMERÍA</c:v>
                </c:pt>
                <c:pt idx="6">
                  <c:v>ESCUELA UNIVERSITARIA DE FISIOTERAPIA</c:v>
                </c:pt>
                <c:pt idx="7">
                  <c:v>FACULTAD DE CIENCIAS</c:v>
                </c:pt>
                <c:pt idx="8">
                  <c:v>FACULTAD DE CIENCIAS ECONOMICAS Y EMPRESARIALES</c:v>
                </c:pt>
                <c:pt idx="9">
                  <c:v>FACULTAD DE DERECHO</c:v>
                </c:pt>
                <c:pt idx="10">
                  <c:v>FACULTAD DE EDUCACION</c:v>
                </c:pt>
                <c:pt idx="11">
                  <c:v>FACULTAD DE FILOSOFÍA Y LETRAS</c:v>
                </c:pt>
                <c:pt idx="12">
                  <c:v>FACULTAD DE MEDICINA</c:v>
                </c:pt>
              </c:strCache>
            </c:strRef>
          </c:cat>
          <c:val>
            <c:numRef>
              <c:f>'Centros Imprimir'!$I$5:$I$17</c:f>
              <c:numCache>
                <c:formatCode>General</c:formatCode>
                <c:ptCount val="13"/>
                <c:pt idx="0">
                  <c:v>15</c:v>
                </c:pt>
                <c:pt idx="1">
                  <c:v>135</c:v>
                </c:pt>
                <c:pt idx="2">
                  <c:v>160</c:v>
                </c:pt>
                <c:pt idx="3">
                  <c:v>29</c:v>
                </c:pt>
                <c:pt idx="4">
                  <c:v>111</c:v>
                </c:pt>
                <c:pt idx="5">
                  <c:v>50</c:v>
                </c:pt>
                <c:pt idx="6">
                  <c:v>45</c:v>
                </c:pt>
                <c:pt idx="7" formatCode="#,##0">
                  <c:v>38</c:v>
                </c:pt>
                <c:pt idx="8">
                  <c:v>77</c:v>
                </c:pt>
                <c:pt idx="9">
                  <c:v>53</c:v>
                </c:pt>
                <c:pt idx="10">
                  <c:v>184</c:v>
                </c:pt>
                <c:pt idx="11">
                  <c:v>54</c:v>
                </c:pt>
                <c:pt idx="12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EC-4FB4-8D9F-C4BF689EA4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46510328"/>
        <c:axId val="246820240"/>
      </c:barChart>
      <c:catAx>
        <c:axId val="2465103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46820240"/>
        <c:crosses val="autoZero"/>
        <c:auto val="1"/>
        <c:lblAlgn val="ctr"/>
        <c:lblOffset val="100"/>
        <c:noMultiLvlLbl val="0"/>
      </c:catAx>
      <c:valAx>
        <c:axId val="246820240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46510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931765681878321"/>
          <c:y val="0.9488632163541928"/>
          <c:w val="0.50468252854915208"/>
          <c:h val="4.74486766381343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ES"/>
    </a:p>
  </c:txPr>
  <c:printSettings>
    <c:headerFooter>
      <c:oddFooter>&amp;D38</c:oddFooter>
    </c:headerFooter>
    <c:pageMargins b="0.74803149606299213" l="0.70866141732283472" r="0.70866141732283472" t="0.74803149606299213" header="0.31496062992125984" footer="0.31496062992125984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627529</xdr:colOff>
      <xdr:row>0</xdr:row>
      <xdr:rowOff>647790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3458" cy="6477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141856</xdr:colOff>
      <xdr:row>34</xdr:row>
      <xdr:rowOff>133350</xdr:rowOff>
    </xdr:from>
    <xdr:to>
      <xdr:col>12</xdr:col>
      <xdr:colOff>609200</xdr:colOff>
      <xdr:row>61</xdr:row>
      <xdr:rowOff>4988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1</xdr:row>
      <xdr:rowOff>136072</xdr:rowOff>
    </xdr:from>
    <xdr:to>
      <xdr:col>12</xdr:col>
      <xdr:colOff>676275</xdr:colOff>
      <xdr:row>34</xdr:row>
      <xdr:rowOff>28575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0</xdr:row>
      <xdr:rowOff>63500</xdr:rowOff>
    </xdr:from>
    <xdr:to>
      <xdr:col>12</xdr:col>
      <xdr:colOff>627529</xdr:colOff>
      <xdr:row>1</xdr:row>
      <xdr:rowOff>1361</xdr:rowOff>
    </xdr:to>
    <xdr:pic>
      <xdr:nvPicPr>
        <xdr:cNvPr id="6" name="Picture 2" descr="eees_00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bright="70000" contrast="-70000"/>
        </a:blip>
        <a:srcRect/>
        <a:stretch>
          <a:fillRect/>
        </a:stretch>
      </xdr:blipFill>
      <xdr:spPr bwMode="auto">
        <a:xfrm>
          <a:off x="76200" y="63500"/>
          <a:ext cx="12267079" cy="442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219075</xdr:colOff>
      <xdr:row>0</xdr:row>
      <xdr:rowOff>9525</xdr:rowOff>
    </xdr:from>
    <xdr:to>
      <xdr:col>0</xdr:col>
      <xdr:colOff>866775</xdr:colOff>
      <xdr:row>0</xdr:row>
      <xdr:rowOff>657225</xdr:rowOff>
    </xdr:to>
    <xdr:pic>
      <xdr:nvPicPr>
        <xdr:cNvPr id="7" name="Picture 3" descr="Logo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9075" y="9525"/>
          <a:ext cx="647700" cy="647700"/>
        </a:xfrm>
        <a:prstGeom prst="rect">
          <a:avLst/>
        </a:prstGeom>
        <a:noFill/>
        <a:ln w="19050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8</xdr:col>
      <xdr:colOff>517070</xdr:colOff>
      <xdr:row>0</xdr:row>
      <xdr:rowOff>299356</xdr:rowOff>
    </xdr:from>
    <xdr:to>
      <xdr:col>12</xdr:col>
      <xdr:colOff>516269</xdr:colOff>
      <xdr:row>0</xdr:row>
      <xdr:rowOff>462643</xdr:rowOff>
    </xdr:to>
    <xdr:sp macro="" textlink="">
      <xdr:nvSpPr>
        <xdr:cNvPr id="8" name="WordArt 4"/>
        <xdr:cNvSpPr>
          <a:spLocks noChangeArrowheads="1" noChangeShapeType="1" noTextEdit="1"/>
        </xdr:cNvSpPr>
      </xdr:nvSpPr>
      <xdr:spPr bwMode="auto">
        <a:xfrm>
          <a:off x="8613320" y="299356"/>
          <a:ext cx="3618699" cy="16328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ES" sz="800" kern="10" spc="0">
              <a:ln w="9525">
                <a:solidFill>
                  <a:srgbClr val="008080"/>
                </a:solidFill>
                <a:round/>
                <a:headEnd/>
                <a:tailEnd/>
              </a:ln>
              <a:solidFill>
                <a:srgbClr val="005D5D"/>
              </a:solidFill>
              <a:effectLst/>
              <a:latin typeface="Verdana"/>
            </a:rPr>
            <a:t>Servicio de Gestión Académica</a:t>
          </a:r>
        </a:p>
      </xdr:txBody>
    </xdr:sp>
    <xdr:clientData/>
  </xdr:twoCellAnchor>
  <xdr:twoCellAnchor>
    <xdr:from>
      <xdr:col>0</xdr:col>
      <xdr:colOff>962025</xdr:colOff>
      <xdr:row>0</xdr:row>
      <xdr:rowOff>276225</xdr:rowOff>
    </xdr:from>
    <xdr:to>
      <xdr:col>0</xdr:col>
      <xdr:colOff>3867150</xdr:colOff>
      <xdr:row>0</xdr:row>
      <xdr:rowOff>457200</xdr:rowOff>
    </xdr:to>
    <xdr:sp macro="" textlink="">
      <xdr:nvSpPr>
        <xdr:cNvPr id="9" name="WordArt 5"/>
        <xdr:cNvSpPr>
          <a:spLocks noChangeArrowheads="1" noChangeShapeType="1" noTextEdit="1"/>
        </xdr:cNvSpPr>
      </xdr:nvSpPr>
      <xdr:spPr bwMode="auto">
        <a:xfrm>
          <a:off x="962025" y="276225"/>
          <a:ext cx="2905125" cy="1809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ES" sz="1000" kern="10" spc="0">
              <a:ln w="9525">
                <a:solidFill>
                  <a:srgbClr val="99CCFF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Espacio Europeo de Educación Superior</a:t>
          </a:r>
        </a:p>
      </xdr:txBody>
    </xdr:sp>
    <xdr:clientData/>
  </xdr:twoCellAnchor>
  <xdr:twoCellAnchor editAs="oneCell">
    <xdr:from>
      <xdr:col>1</xdr:col>
      <xdr:colOff>40822</xdr:colOff>
      <xdr:row>0</xdr:row>
      <xdr:rowOff>0</xdr:rowOff>
    </xdr:from>
    <xdr:to>
      <xdr:col>4</xdr:col>
      <xdr:colOff>834571</xdr:colOff>
      <xdr:row>0</xdr:row>
      <xdr:rowOff>494633</xdr:rowOff>
    </xdr:to>
    <xdr:pic>
      <xdr:nvPicPr>
        <xdr:cNvPr id="10" name="9 Imagen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02822" y="0"/>
          <a:ext cx="3936999" cy="4946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133350</xdr:rowOff>
    </xdr:from>
    <xdr:to>
      <xdr:col>8</xdr:col>
      <xdr:colOff>752475</xdr:colOff>
      <xdr:row>0</xdr:row>
      <xdr:rowOff>542925</xdr:rowOff>
    </xdr:to>
    <xdr:pic>
      <xdr:nvPicPr>
        <xdr:cNvPr id="3" name="Picture 2" descr="eees_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70000" contrast="-70000"/>
        </a:blip>
        <a:srcRect/>
        <a:stretch>
          <a:fillRect/>
        </a:stretch>
      </xdr:blipFill>
      <xdr:spPr bwMode="auto">
        <a:xfrm>
          <a:off x="38100" y="133350"/>
          <a:ext cx="957262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219075</xdr:colOff>
      <xdr:row>0</xdr:row>
      <xdr:rowOff>9525</xdr:rowOff>
    </xdr:from>
    <xdr:to>
      <xdr:col>0</xdr:col>
      <xdr:colOff>866775</xdr:colOff>
      <xdr:row>0</xdr:row>
      <xdr:rowOff>657225</xdr:rowOff>
    </xdr:to>
    <xdr:pic>
      <xdr:nvPicPr>
        <xdr:cNvPr id="4" name="Picture 3" descr="Logo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9525"/>
          <a:ext cx="647700" cy="647700"/>
        </a:xfrm>
        <a:prstGeom prst="rect">
          <a:avLst/>
        </a:prstGeom>
        <a:noFill/>
        <a:ln w="19050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5</xdr:col>
      <xdr:colOff>830580</xdr:colOff>
      <xdr:row>0</xdr:row>
      <xdr:rowOff>280035</xdr:rowOff>
    </xdr:from>
    <xdr:to>
      <xdr:col>8</xdr:col>
      <xdr:colOff>683413</xdr:colOff>
      <xdr:row>0</xdr:row>
      <xdr:rowOff>460529</xdr:rowOff>
    </xdr:to>
    <xdr:sp macro="" textlink="">
      <xdr:nvSpPr>
        <xdr:cNvPr id="5" name="WordArt 4"/>
        <xdr:cNvSpPr>
          <a:spLocks noChangeArrowheads="1" noChangeShapeType="1" noTextEdit="1"/>
        </xdr:cNvSpPr>
      </xdr:nvSpPr>
      <xdr:spPr bwMode="auto">
        <a:xfrm>
          <a:off x="7145655" y="280035"/>
          <a:ext cx="2396008" cy="180494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ES" sz="800" kern="10" spc="0">
              <a:ln w="9525">
                <a:solidFill>
                  <a:srgbClr val="008080"/>
                </a:solidFill>
                <a:round/>
                <a:headEnd/>
                <a:tailEnd/>
              </a:ln>
              <a:solidFill>
                <a:srgbClr val="005D5D"/>
              </a:solidFill>
              <a:effectLst/>
              <a:latin typeface="Verdana"/>
            </a:rPr>
            <a:t>Servicio de Gestión Académica</a:t>
          </a:r>
        </a:p>
      </xdr:txBody>
    </xdr:sp>
    <xdr:clientData/>
  </xdr:twoCellAnchor>
  <xdr:twoCellAnchor>
    <xdr:from>
      <xdr:col>0</xdr:col>
      <xdr:colOff>962025</xdr:colOff>
      <xdr:row>0</xdr:row>
      <xdr:rowOff>238125</xdr:rowOff>
    </xdr:from>
    <xdr:to>
      <xdr:col>0</xdr:col>
      <xdr:colOff>4048125</xdr:colOff>
      <xdr:row>0</xdr:row>
      <xdr:rowOff>457200</xdr:rowOff>
    </xdr:to>
    <xdr:sp macro="" textlink="">
      <xdr:nvSpPr>
        <xdr:cNvPr id="6" name="WordArt 5"/>
        <xdr:cNvSpPr>
          <a:spLocks noChangeArrowheads="1" noChangeShapeType="1" noTextEdit="1"/>
        </xdr:cNvSpPr>
      </xdr:nvSpPr>
      <xdr:spPr bwMode="auto">
        <a:xfrm>
          <a:off x="962025" y="238125"/>
          <a:ext cx="3086100" cy="219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ES" sz="1000" kern="10" spc="0">
              <a:ln w="9525">
                <a:solidFill>
                  <a:srgbClr val="99CCFF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Espacio Europeo de Educación Superior</a:t>
          </a:r>
        </a:p>
      </xdr:txBody>
    </xdr:sp>
    <xdr:clientData/>
  </xdr:twoCellAnchor>
  <xdr:twoCellAnchor>
    <xdr:from>
      <xdr:col>0</xdr:col>
      <xdr:colOff>304800</xdr:colOff>
      <xdr:row>19</xdr:row>
      <xdr:rowOff>7621</xdr:rowOff>
    </xdr:from>
    <xdr:to>
      <xdr:col>8</xdr:col>
      <xdr:colOff>502920</xdr:colOff>
      <xdr:row>46</xdr:row>
      <xdr:rowOff>152400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0"/>
  <sheetViews>
    <sheetView tabSelected="1" workbookViewId="0"/>
  </sheetViews>
  <sheetFormatPr baseColWidth="10" defaultColWidth="11.42578125" defaultRowHeight="12.75" x14ac:dyDescent="0.2"/>
  <cols>
    <col min="1" max="1" width="55.140625" style="11" customWidth="1"/>
    <col min="2" max="2" width="12.85546875" style="11" customWidth="1"/>
    <col min="3" max="4" width="12.5703125" style="10" customWidth="1"/>
    <col min="5" max="7" width="12.5703125" style="11" customWidth="1"/>
    <col min="8" max="8" width="12.5703125" style="17" customWidth="1"/>
    <col min="9" max="9" width="12.5703125" style="11" customWidth="1"/>
    <col min="10" max="10" width="11.5703125" style="11" customWidth="1"/>
    <col min="11" max="11" width="11.28515625" style="11" customWidth="1"/>
    <col min="12" max="16384" width="11.42578125" style="11"/>
  </cols>
  <sheetData>
    <row r="1" spans="1:11" s="1" customFormat="1" ht="54" customHeight="1" x14ac:dyDescent="0.2">
      <c r="C1" s="2"/>
      <c r="D1" s="2"/>
      <c r="H1" s="16"/>
    </row>
    <row r="2" spans="1:11" s="1" customFormat="1" ht="20.25" customHeight="1" x14ac:dyDescent="0.2">
      <c r="A2" s="71"/>
      <c r="B2" s="71"/>
      <c r="C2" s="71"/>
      <c r="D2" s="71"/>
      <c r="E2" s="71"/>
      <c r="F2" s="71"/>
      <c r="G2" s="71"/>
      <c r="H2" s="71"/>
    </row>
    <row r="3" spans="1:11" ht="34.5" customHeight="1" thickBot="1" x14ac:dyDescent="0.25">
      <c r="A3" s="79" t="s">
        <v>94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13.15" customHeight="1" x14ac:dyDescent="0.2">
      <c r="A4" s="72" t="s">
        <v>50</v>
      </c>
      <c r="B4" s="74" t="s">
        <v>93</v>
      </c>
      <c r="C4" s="74" t="s">
        <v>52</v>
      </c>
      <c r="D4" s="74" t="s">
        <v>61</v>
      </c>
      <c r="E4" s="74" t="s">
        <v>73</v>
      </c>
      <c r="F4" s="74" t="s">
        <v>79</v>
      </c>
      <c r="G4" s="76" t="s">
        <v>84</v>
      </c>
      <c r="H4" s="76" t="s">
        <v>86</v>
      </c>
      <c r="I4" s="76" t="s">
        <v>90</v>
      </c>
      <c r="J4" s="76"/>
      <c r="K4" s="78"/>
    </row>
    <row r="5" spans="1:11" x14ac:dyDescent="0.2">
      <c r="A5" s="73"/>
      <c r="B5" s="75"/>
      <c r="C5" s="75"/>
      <c r="D5" s="75"/>
      <c r="E5" s="75"/>
      <c r="F5" s="75"/>
      <c r="G5" s="77"/>
      <c r="H5" s="77"/>
      <c r="I5" s="43" t="s">
        <v>81</v>
      </c>
      <c r="J5" s="43" t="s">
        <v>82</v>
      </c>
      <c r="K5" s="24" t="s">
        <v>83</v>
      </c>
    </row>
    <row r="6" spans="1:11" s="34" customFormat="1" ht="19.5" customHeight="1" x14ac:dyDescent="0.2">
      <c r="A6" s="80" t="s">
        <v>5</v>
      </c>
      <c r="B6" s="81"/>
      <c r="C6" s="81"/>
      <c r="D6" s="81"/>
      <c r="E6" s="81"/>
      <c r="F6" s="81"/>
      <c r="G6" s="81"/>
      <c r="H6" s="81"/>
      <c r="I6" s="81"/>
      <c r="J6" s="81"/>
      <c r="K6" s="82"/>
    </row>
    <row r="7" spans="1:11" ht="24" x14ac:dyDescent="0.2">
      <c r="A7" s="32" t="s">
        <v>49</v>
      </c>
      <c r="B7" s="9">
        <v>4</v>
      </c>
      <c r="C7" s="9">
        <v>2</v>
      </c>
      <c r="D7" s="9">
        <v>4</v>
      </c>
      <c r="E7" s="14">
        <v>6</v>
      </c>
      <c r="F7" s="14">
        <v>11</v>
      </c>
      <c r="G7" s="14">
        <v>9</v>
      </c>
      <c r="H7" s="52">
        <v>13</v>
      </c>
      <c r="I7" s="54">
        <f>J7+K7</f>
        <v>4</v>
      </c>
      <c r="J7" s="48">
        <v>2</v>
      </c>
      <c r="K7" s="49">
        <v>2</v>
      </c>
    </row>
    <row r="8" spans="1:11" ht="22.9" customHeight="1" x14ac:dyDescent="0.2">
      <c r="A8" s="32" t="s">
        <v>43</v>
      </c>
      <c r="B8" s="8">
        <v>23</v>
      </c>
      <c r="C8" s="8">
        <v>23</v>
      </c>
      <c r="D8" s="8">
        <v>25</v>
      </c>
      <c r="E8" s="8">
        <v>29</v>
      </c>
      <c r="F8" s="8">
        <v>25</v>
      </c>
      <c r="G8" s="14">
        <v>30</v>
      </c>
      <c r="H8" s="52">
        <v>22</v>
      </c>
      <c r="I8" s="54">
        <f t="shared" ref="I8:I13" si="0">J8+K8</f>
        <v>15</v>
      </c>
      <c r="J8" s="48">
        <v>12</v>
      </c>
      <c r="K8" s="49">
        <v>3</v>
      </c>
    </row>
    <row r="9" spans="1:11" ht="24" x14ac:dyDescent="0.2">
      <c r="A9" s="32" t="s">
        <v>44</v>
      </c>
      <c r="B9" s="9">
        <v>9</v>
      </c>
      <c r="C9" s="9">
        <v>14</v>
      </c>
      <c r="D9" s="9">
        <v>7</v>
      </c>
      <c r="E9" s="9">
        <v>6</v>
      </c>
      <c r="F9" s="9">
        <v>4</v>
      </c>
      <c r="G9" s="14">
        <v>6</v>
      </c>
      <c r="H9" s="52">
        <v>4</v>
      </c>
      <c r="I9" s="54">
        <f t="shared" si="0"/>
        <v>1</v>
      </c>
      <c r="J9" s="48">
        <v>1</v>
      </c>
      <c r="K9" s="49">
        <v>0</v>
      </c>
    </row>
    <row r="10" spans="1:11" ht="19.5" customHeight="1" x14ac:dyDescent="0.2">
      <c r="A10" s="32" t="s">
        <v>15</v>
      </c>
      <c r="B10" s="9">
        <v>11</v>
      </c>
      <c r="C10" s="9">
        <v>9</v>
      </c>
      <c r="D10" s="9">
        <v>14</v>
      </c>
      <c r="E10" s="9">
        <v>10</v>
      </c>
      <c r="F10" s="9">
        <v>9</v>
      </c>
      <c r="G10" s="14">
        <v>3</v>
      </c>
      <c r="H10" s="52">
        <v>17</v>
      </c>
      <c r="I10" s="54">
        <f t="shared" si="0"/>
        <v>7</v>
      </c>
      <c r="J10" s="48">
        <v>3</v>
      </c>
      <c r="K10" s="49">
        <v>4</v>
      </c>
    </row>
    <row r="11" spans="1:11" ht="19.5" customHeight="1" x14ac:dyDescent="0.2">
      <c r="A11" s="32" t="s">
        <v>16</v>
      </c>
      <c r="B11" s="9">
        <v>34</v>
      </c>
      <c r="C11" s="9">
        <v>21</v>
      </c>
      <c r="D11" s="9">
        <v>26</v>
      </c>
      <c r="E11" s="9">
        <v>16</v>
      </c>
      <c r="F11" s="9">
        <v>23</v>
      </c>
      <c r="G11" s="14">
        <v>23</v>
      </c>
      <c r="H11" s="52">
        <v>21</v>
      </c>
      <c r="I11" s="54">
        <f t="shared" si="0"/>
        <v>21</v>
      </c>
      <c r="J11" s="48">
        <v>11</v>
      </c>
      <c r="K11" s="49">
        <v>10</v>
      </c>
    </row>
    <row r="12" spans="1:11" ht="19.5" customHeight="1" x14ac:dyDescent="0.2">
      <c r="A12" s="32" t="s">
        <v>17</v>
      </c>
      <c r="B12" s="9">
        <v>8</v>
      </c>
      <c r="C12" s="9">
        <v>19</v>
      </c>
      <c r="D12" s="9">
        <v>25</v>
      </c>
      <c r="E12" s="9">
        <v>6</v>
      </c>
      <c r="F12" s="9">
        <v>7</v>
      </c>
      <c r="G12" s="14">
        <v>15</v>
      </c>
      <c r="H12" s="52">
        <v>21</v>
      </c>
      <c r="I12" s="54">
        <f t="shared" si="0"/>
        <v>16</v>
      </c>
      <c r="J12" s="48">
        <v>9</v>
      </c>
      <c r="K12" s="49">
        <v>7</v>
      </c>
    </row>
    <row r="13" spans="1:11" s="35" customFormat="1" ht="24" x14ac:dyDescent="0.2">
      <c r="A13" s="32" t="s">
        <v>67</v>
      </c>
      <c r="B13" s="12"/>
      <c r="C13" s="12"/>
      <c r="D13" s="8">
        <v>2</v>
      </c>
      <c r="E13" s="8">
        <v>5</v>
      </c>
      <c r="F13" s="8">
        <v>7</v>
      </c>
      <c r="G13" s="14">
        <v>8</v>
      </c>
      <c r="H13" s="52">
        <v>9</v>
      </c>
      <c r="I13" s="54">
        <f t="shared" si="0"/>
        <v>5</v>
      </c>
      <c r="J13" s="48">
        <v>3</v>
      </c>
      <c r="K13" s="49">
        <v>2</v>
      </c>
    </row>
    <row r="14" spans="1:11" s="37" customFormat="1" ht="19.5" customHeight="1" x14ac:dyDescent="0.2">
      <c r="A14" s="36" t="s">
        <v>6</v>
      </c>
      <c r="B14" s="23">
        <f>SUM(B7:B13)</f>
        <v>89</v>
      </c>
      <c r="C14" s="23">
        <f>SUM(C7:C13)</f>
        <v>88</v>
      </c>
      <c r="D14" s="23">
        <f t="shared" ref="D14:K14" si="1">SUM(D7:D13)</f>
        <v>103</v>
      </c>
      <c r="E14" s="23">
        <f t="shared" si="1"/>
        <v>78</v>
      </c>
      <c r="F14" s="23">
        <f t="shared" si="1"/>
        <v>86</v>
      </c>
      <c r="G14" s="23">
        <f t="shared" si="1"/>
        <v>94</v>
      </c>
      <c r="H14" s="53">
        <f t="shared" si="1"/>
        <v>107</v>
      </c>
      <c r="I14" s="55">
        <f t="shared" si="1"/>
        <v>69</v>
      </c>
      <c r="J14" s="23">
        <f t="shared" si="1"/>
        <v>41</v>
      </c>
      <c r="K14" s="45">
        <f t="shared" si="1"/>
        <v>28</v>
      </c>
    </row>
    <row r="15" spans="1:11" s="34" customFormat="1" ht="19.5" customHeight="1" x14ac:dyDescent="0.2">
      <c r="A15" s="68" t="s">
        <v>7</v>
      </c>
      <c r="B15" s="69"/>
      <c r="C15" s="69"/>
      <c r="D15" s="69"/>
      <c r="E15" s="69"/>
      <c r="F15" s="69"/>
      <c r="G15" s="69"/>
      <c r="H15" s="69"/>
      <c r="I15" s="69"/>
      <c r="J15" s="69"/>
      <c r="K15" s="70"/>
    </row>
    <row r="16" spans="1:11" ht="19.5" customHeight="1" x14ac:dyDescent="0.2">
      <c r="A16" s="32" t="s">
        <v>20</v>
      </c>
      <c r="B16" s="65">
        <v>9</v>
      </c>
      <c r="C16" s="9">
        <v>3</v>
      </c>
      <c r="D16" s="12"/>
      <c r="E16" s="9">
        <v>1</v>
      </c>
      <c r="F16" s="22"/>
      <c r="G16" s="12"/>
      <c r="H16" s="56"/>
      <c r="I16" s="59"/>
      <c r="J16" s="22"/>
      <c r="K16" s="25"/>
    </row>
    <row r="17" spans="1:11" ht="19.5" customHeight="1" x14ac:dyDescent="0.2">
      <c r="A17" s="32" t="s">
        <v>85</v>
      </c>
      <c r="B17" s="12"/>
      <c r="C17" s="12"/>
      <c r="D17" s="12"/>
      <c r="E17" s="12"/>
      <c r="F17" s="22"/>
      <c r="G17" s="9">
        <v>8</v>
      </c>
      <c r="H17" s="57">
        <v>18</v>
      </c>
      <c r="I17" s="60">
        <f>J17+K17</f>
        <v>16</v>
      </c>
      <c r="J17" s="48">
        <v>2</v>
      </c>
      <c r="K17" s="49">
        <v>14</v>
      </c>
    </row>
    <row r="18" spans="1:11" ht="19.5" customHeight="1" x14ac:dyDescent="0.2">
      <c r="A18" s="32" t="s">
        <v>91</v>
      </c>
      <c r="B18" s="12"/>
      <c r="C18" s="12"/>
      <c r="D18" s="12"/>
      <c r="E18" s="12"/>
      <c r="F18" s="22"/>
      <c r="G18" s="12"/>
      <c r="H18" s="58"/>
      <c r="I18" s="60">
        <f>J18+K18</f>
        <v>7</v>
      </c>
      <c r="J18" s="48">
        <v>1</v>
      </c>
      <c r="K18" s="49">
        <v>6</v>
      </c>
    </row>
    <row r="19" spans="1:11" ht="19.5" customHeight="1" x14ac:dyDescent="0.2">
      <c r="A19" s="32" t="s">
        <v>89</v>
      </c>
      <c r="B19" s="12"/>
      <c r="C19" s="12"/>
      <c r="D19" s="12"/>
      <c r="E19" s="12"/>
      <c r="F19" s="22"/>
      <c r="G19" s="22"/>
      <c r="H19" s="57">
        <v>7</v>
      </c>
      <c r="I19" s="60">
        <f t="shared" ref="I19:I24" si="2">J19+K19</f>
        <v>5</v>
      </c>
      <c r="J19" s="48">
        <v>3</v>
      </c>
      <c r="K19" s="49">
        <v>2</v>
      </c>
    </row>
    <row r="20" spans="1:11" ht="19.5" customHeight="1" x14ac:dyDescent="0.2">
      <c r="A20" s="32" t="s">
        <v>21</v>
      </c>
      <c r="B20" s="65">
        <v>2</v>
      </c>
      <c r="C20" s="12"/>
      <c r="D20" s="12"/>
      <c r="E20" s="12"/>
      <c r="F20" s="12"/>
      <c r="G20" s="12"/>
      <c r="H20" s="57">
        <v>1</v>
      </c>
      <c r="I20" s="59"/>
      <c r="J20" s="22"/>
      <c r="K20" s="25"/>
    </row>
    <row r="21" spans="1:11" ht="19.5" customHeight="1" x14ac:dyDescent="0.2">
      <c r="A21" s="32" t="s">
        <v>53</v>
      </c>
      <c r="B21" s="12"/>
      <c r="C21" s="9">
        <v>9</v>
      </c>
      <c r="D21" s="9">
        <v>7</v>
      </c>
      <c r="E21" s="9">
        <v>4</v>
      </c>
      <c r="F21" s="9">
        <v>7</v>
      </c>
      <c r="G21" s="9">
        <v>4</v>
      </c>
      <c r="H21" s="57">
        <v>1</v>
      </c>
      <c r="I21" s="59"/>
      <c r="J21" s="22"/>
      <c r="K21" s="25"/>
    </row>
    <row r="22" spans="1:11" ht="19.5" customHeight="1" x14ac:dyDescent="0.2">
      <c r="A22" s="32" t="s">
        <v>22</v>
      </c>
      <c r="B22" s="65">
        <v>8</v>
      </c>
      <c r="C22" s="9">
        <v>13</v>
      </c>
      <c r="D22" s="9">
        <v>11</v>
      </c>
      <c r="E22" s="9">
        <v>8</v>
      </c>
      <c r="F22" s="9">
        <v>10</v>
      </c>
      <c r="G22" s="9">
        <v>4</v>
      </c>
      <c r="H22" s="57">
        <v>6</v>
      </c>
      <c r="I22" s="60">
        <f t="shared" si="2"/>
        <v>5</v>
      </c>
      <c r="J22" s="48">
        <v>0</v>
      </c>
      <c r="K22" s="49">
        <v>5</v>
      </c>
    </row>
    <row r="23" spans="1:11" ht="19.5" customHeight="1" x14ac:dyDescent="0.2">
      <c r="A23" s="32" t="s">
        <v>18</v>
      </c>
      <c r="B23" s="65">
        <v>5</v>
      </c>
      <c r="C23" s="9">
        <v>5</v>
      </c>
      <c r="D23" s="9">
        <v>4</v>
      </c>
      <c r="E23" s="9">
        <v>4</v>
      </c>
      <c r="F23" s="9">
        <v>7</v>
      </c>
      <c r="G23" s="9">
        <v>5</v>
      </c>
      <c r="H23" s="57">
        <v>1</v>
      </c>
      <c r="I23" s="60">
        <f t="shared" si="2"/>
        <v>4</v>
      </c>
      <c r="J23" s="48">
        <v>0</v>
      </c>
      <c r="K23" s="49">
        <v>4</v>
      </c>
    </row>
    <row r="24" spans="1:11" ht="24" customHeight="1" x14ac:dyDescent="0.2">
      <c r="A24" s="32" t="s">
        <v>88</v>
      </c>
      <c r="B24" s="12"/>
      <c r="C24" s="12"/>
      <c r="D24" s="12"/>
      <c r="E24" s="12"/>
      <c r="F24" s="12"/>
      <c r="G24" s="12"/>
      <c r="H24" s="57">
        <v>1</v>
      </c>
      <c r="I24" s="60">
        <f t="shared" si="2"/>
        <v>4</v>
      </c>
      <c r="J24" s="48">
        <v>3</v>
      </c>
      <c r="K24" s="49">
        <v>1</v>
      </c>
    </row>
    <row r="25" spans="1:11" s="37" customFormat="1" ht="19.5" customHeight="1" x14ac:dyDescent="0.2">
      <c r="A25" s="36" t="s">
        <v>8</v>
      </c>
      <c r="B25" s="23">
        <f>SUM(B16:B24)</f>
        <v>24</v>
      </c>
      <c r="C25" s="23">
        <f>SUM(C16:C24)</f>
        <v>30</v>
      </c>
      <c r="D25" s="23">
        <f t="shared" ref="D25:K25" si="3">SUM(D16:D24)</f>
        <v>22</v>
      </c>
      <c r="E25" s="23">
        <f t="shared" si="3"/>
        <v>17</v>
      </c>
      <c r="F25" s="23">
        <f t="shared" si="3"/>
        <v>24</v>
      </c>
      <c r="G25" s="23">
        <f t="shared" si="3"/>
        <v>21</v>
      </c>
      <c r="H25" s="53">
        <f t="shared" si="3"/>
        <v>35</v>
      </c>
      <c r="I25" s="55">
        <f t="shared" si="3"/>
        <v>41</v>
      </c>
      <c r="J25" s="23">
        <f t="shared" si="3"/>
        <v>9</v>
      </c>
      <c r="K25" s="45">
        <f t="shared" si="3"/>
        <v>32</v>
      </c>
    </row>
    <row r="26" spans="1:11" s="34" customFormat="1" ht="19.5" customHeight="1" x14ac:dyDescent="0.2">
      <c r="A26" s="68" t="s">
        <v>9</v>
      </c>
      <c r="B26" s="69"/>
      <c r="C26" s="69"/>
      <c r="D26" s="69"/>
      <c r="E26" s="69"/>
      <c r="F26" s="69"/>
      <c r="G26" s="69"/>
      <c r="H26" s="69"/>
      <c r="I26" s="69"/>
      <c r="J26" s="69"/>
      <c r="K26" s="70"/>
    </row>
    <row r="27" spans="1:11" s="34" customFormat="1" ht="22.9" customHeight="1" x14ac:dyDescent="0.2">
      <c r="A27" s="32" t="s">
        <v>78</v>
      </c>
      <c r="B27" s="12"/>
      <c r="C27" s="12"/>
      <c r="D27" s="12"/>
      <c r="E27" s="9">
        <v>9</v>
      </c>
      <c r="F27" s="9">
        <v>13</v>
      </c>
      <c r="G27" s="9">
        <v>11</v>
      </c>
      <c r="H27" s="57">
        <v>12</v>
      </c>
      <c r="I27" s="60">
        <f t="shared" ref="I27:I33" si="4">J27+K27</f>
        <v>13</v>
      </c>
      <c r="J27" s="14">
        <v>10</v>
      </c>
      <c r="K27" s="29">
        <v>3</v>
      </c>
    </row>
    <row r="28" spans="1:11" s="34" customFormat="1" ht="22.9" customHeight="1" x14ac:dyDescent="0.2">
      <c r="A28" s="32" t="s">
        <v>92</v>
      </c>
      <c r="B28" s="12"/>
      <c r="C28" s="12"/>
      <c r="D28" s="12"/>
      <c r="E28" s="12"/>
      <c r="F28" s="12"/>
      <c r="G28" s="12"/>
      <c r="H28" s="56"/>
      <c r="I28" s="60">
        <f t="shared" si="4"/>
        <v>32</v>
      </c>
      <c r="J28" s="14">
        <v>11</v>
      </c>
      <c r="K28" s="29">
        <v>21</v>
      </c>
    </row>
    <row r="29" spans="1:11" ht="19.5" customHeight="1" x14ac:dyDescent="0.2">
      <c r="A29" s="32" t="s">
        <v>24</v>
      </c>
      <c r="B29" s="65">
        <v>17</v>
      </c>
      <c r="C29" s="9">
        <v>10</v>
      </c>
      <c r="D29" s="9">
        <v>19</v>
      </c>
      <c r="E29" s="9">
        <v>11</v>
      </c>
      <c r="F29" s="9">
        <v>7</v>
      </c>
      <c r="G29" s="9">
        <v>11</v>
      </c>
      <c r="H29" s="57">
        <v>9</v>
      </c>
      <c r="I29" s="60">
        <f t="shared" si="4"/>
        <v>13</v>
      </c>
      <c r="J29" s="48">
        <v>6</v>
      </c>
      <c r="K29" s="49">
        <v>7</v>
      </c>
    </row>
    <row r="30" spans="1:11" s="1" customFormat="1" ht="31.5" customHeight="1" x14ac:dyDescent="0.2">
      <c r="A30" s="32" t="s">
        <v>26</v>
      </c>
      <c r="B30" s="67">
        <v>12</v>
      </c>
      <c r="C30" s="9">
        <v>9</v>
      </c>
      <c r="D30" s="9">
        <v>15</v>
      </c>
      <c r="E30" s="9">
        <v>14</v>
      </c>
      <c r="F30" s="9">
        <v>17</v>
      </c>
      <c r="G30" s="9">
        <v>10</v>
      </c>
      <c r="H30" s="57">
        <v>15</v>
      </c>
      <c r="I30" s="60">
        <f t="shared" si="4"/>
        <v>4</v>
      </c>
      <c r="J30" s="48">
        <v>2</v>
      </c>
      <c r="K30" s="49">
        <v>2</v>
      </c>
    </row>
    <row r="31" spans="1:11" s="1" customFormat="1" ht="26.25" customHeight="1" x14ac:dyDescent="0.2">
      <c r="A31" s="32" t="s">
        <v>45</v>
      </c>
      <c r="B31" s="67">
        <v>20</v>
      </c>
      <c r="C31" s="9">
        <v>24</v>
      </c>
      <c r="D31" s="9">
        <v>24</v>
      </c>
      <c r="E31" s="9">
        <v>25</v>
      </c>
      <c r="F31" s="9">
        <v>25</v>
      </c>
      <c r="G31" s="9">
        <v>26</v>
      </c>
      <c r="H31" s="57">
        <v>25</v>
      </c>
      <c r="I31" s="60">
        <f t="shared" si="4"/>
        <v>27</v>
      </c>
      <c r="J31" s="48">
        <v>21</v>
      </c>
      <c r="K31" s="49">
        <v>6</v>
      </c>
    </row>
    <row r="32" spans="1:11" s="1" customFormat="1" ht="24.75" customHeight="1" x14ac:dyDescent="0.2">
      <c r="A32" s="32" t="s">
        <v>57</v>
      </c>
      <c r="B32" s="13"/>
      <c r="C32" s="9">
        <v>9</v>
      </c>
      <c r="D32" s="9">
        <v>14</v>
      </c>
      <c r="E32" s="9">
        <v>13</v>
      </c>
      <c r="F32" s="9">
        <v>11</v>
      </c>
      <c r="G32" s="9">
        <v>12</v>
      </c>
      <c r="H32" s="57">
        <v>13</v>
      </c>
      <c r="I32" s="60">
        <f t="shared" si="4"/>
        <v>22</v>
      </c>
      <c r="J32" s="48">
        <v>16</v>
      </c>
      <c r="K32" s="49">
        <v>6</v>
      </c>
    </row>
    <row r="33" spans="1:11" s="1" customFormat="1" ht="15.75" customHeight="1" x14ac:dyDescent="0.2">
      <c r="A33" s="32" t="s">
        <v>58</v>
      </c>
      <c r="B33" s="13"/>
      <c r="C33" s="9">
        <v>22</v>
      </c>
      <c r="D33" s="9">
        <v>21</v>
      </c>
      <c r="E33" s="9">
        <v>28</v>
      </c>
      <c r="F33" s="9">
        <v>24</v>
      </c>
      <c r="G33" s="9">
        <v>14</v>
      </c>
      <c r="H33" s="57">
        <v>12</v>
      </c>
      <c r="I33" s="60">
        <f t="shared" si="4"/>
        <v>23</v>
      </c>
      <c r="J33" s="48">
        <v>18</v>
      </c>
      <c r="K33" s="49">
        <v>5</v>
      </c>
    </row>
    <row r="34" spans="1:11" s="37" customFormat="1" x14ac:dyDescent="0.2">
      <c r="A34" s="36" t="s">
        <v>10</v>
      </c>
      <c r="B34" s="23">
        <f>SUM(B27:B33)</f>
        <v>49</v>
      </c>
      <c r="C34" s="23">
        <f>SUM(C27:C33)</f>
        <v>74</v>
      </c>
      <c r="D34" s="23">
        <f t="shared" ref="D34:K34" si="5">SUM(D27:D33)</f>
        <v>93</v>
      </c>
      <c r="E34" s="23">
        <f t="shared" si="5"/>
        <v>100</v>
      </c>
      <c r="F34" s="23">
        <f t="shared" si="5"/>
        <v>97</v>
      </c>
      <c r="G34" s="23">
        <f t="shared" si="5"/>
        <v>84</v>
      </c>
      <c r="H34" s="53">
        <f t="shared" si="5"/>
        <v>86</v>
      </c>
      <c r="I34" s="55">
        <f t="shared" si="5"/>
        <v>134</v>
      </c>
      <c r="J34" s="23">
        <f t="shared" si="5"/>
        <v>84</v>
      </c>
      <c r="K34" s="45">
        <f t="shared" si="5"/>
        <v>50</v>
      </c>
    </row>
    <row r="35" spans="1:11" s="34" customFormat="1" ht="19.5" customHeight="1" x14ac:dyDescent="0.2">
      <c r="A35" s="68" t="s">
        <v>11</v>
      </c>
      <c r="B35" s="69"/>
      <c r="C35" s="69"/>
      <c r="D35" s="69"/>
      <c r="E35" s="69"/>
      <c r="F35" s="69"/>
      <c r="G35" s="69"/>
      <c r="H35" s="69"/>
      <c r="I35" s="69"/>
      <c r="J35" s="69"/>
      <c r="K35" s="70"/>
    </row>
    <row r="36" spans="1:11" s="37" customFormat="1" ht="25.5" customHeight="1" x14ac:dyDescent="0.2">
      <c r="A36" s="32" t="s">
        <v>74</v>
      </c>
      <c r="B36" s="13"/>
      <c r="C36" s="13"/>
      <c r="D36" s="13"/>
      <c r="E36" s="14">
        <v>22</v>
      </c>
      <c r="F36" s="14">
        <v>48</v>
      </c>
      <c r="G36" s="14">
        <v>46</v>
      </c>
      <c r="H36" s="52">
        <v>43</v>
      </c>
      <c r="I36" s="54">
        <f>J36+K36</f>
        <v>53</v>
      </c>
      <c r="J36" s="50">
        <v>25</v>
      </c>
      <c r="K36" s="51">
        <v>28</v>
      </c>
    </row>
    <row r="37" spans="1:11" ht="24" x14ac:dyDescent="0.2">
      <c r="A37" s="32" t="s">
        <v>62</v>
      </c>
      <c r="B37" s="12"/>
      <c r="C37" s="12"/>
      <c r="D37" s="9">
        <v>12</v>
      </c>
      <c r="E37" s="9">
        <v>26</v>
      </c>
      <c r="F37" s="9">
        <v>17</v>
      </c>
      <c r="G37" s="14">
        <v>8</v>
      </c>
      <c r="H37" s="52">
        <v>14</v>
      </c>
      <c r="I37" s="54">
        <f t="shared" ref="I37:I43" si="6">J37+K37</f>
        <v>19</v>
      </c>
      <c r="J37" s="50">
        <v>17</v>
      </c>
      <c r="K37" s="51">
        <v>2</v>
      </c>
    </row>
    <row r="38" spans="1:11" ht="17.25" customHeight="1" x14ac:dyDescent="0.2">
      <c r="A38" s="33" t="s">
        <v>27</v>
      </c>
      <c r="B38" s="9">
        <v>43</v>
      </c>
      <c r="C38" s="9">
        <v>34</v>
      </c>
      <c r="D38" s="9">
        <v>42</v>
      </c>
      <c r="E38" s="9">
        <v>32</v>
      </c>
      <c r="F38" s="9">
        <v>36</v>
      </c>
      <c r="G38" s="14">
        <v>37</v>
      </c>
      <c r="H38" s="52">
        <v>38</v>
      </c>
      <c r="I38" s="54">
        <f t="shared" si="6"/>
        <v>39</v>
      </c>
      <c r="J38" s="50">
        <v>20</v>
      </c>
      <c r="K38" s="51">
        <v>19</v>
      </c>
    </row>
    <row r="39" spans="1:11" ht="24" customHeight="1" x14ac:dyDescent="0.2">
      <c r="A39" s="32" t="s">
        <v>63</v>
      </c>
      <c r="B39" s="9">
        <v>25</v>
      </c>
      <c r="C39" s="9">
        <v>28</v>
      </c>
      <c r="D39" s="9">
        <v>18</v>
      </c>
      <c r="E39" s="9">
        <v>15</v>
      </c>
      <c r="F39" s="9">
        <v>19</v>
      </c>
      <c r="G39" s="14">
        <v>18</v>
      </c>
      <c r="H39" s="52">
        <v>18</v>
      </c>
      <c r="I39" s="54">
        <f t="shared" si="6"/>
        <v>13</v>
      </c>
      <c r="J39" s="50">
        <v>8</v>
      </c>
      <c r="K39" s="51">
        <v>5</v>
      </c>
    </row>
    <row r="40" spans="1:11" ht="24" x14ac:dyDescent="0.2">
      <c r="A40" s="32" t="s">
        <v>29</v>
      </c>
      <c r="B40" s="9">
        <v>12</v>
      </c>
      <c r="C40" s="9">
        <v>4</v>
      </c>
      <c r="D40" s="9">
        <v>5</v>
      </c>
      <c r="E40" s="9">
        <v>4</v>
      </c>
      <c r="F40" s="9">
        <v>4</v>
      </c>
      <c r="G40" s="14">
        <v>3</v>
      </c>
      <c r="H40" s="52">
        <v>5</v>
      </c>
      <c r="I40" s="54">
        <f t="shared" si="6"/>
        <v>5</v>
      </c>
      <c r="J40" s="50">
        <v>3</v>
      </c>
      <c r="K40" s="51">
        <v>2</v>
      </c>
    </row>
    <row r="41" spans="1:11" ht="18" customHeight="1" x14ac:dyDescent="0.2">
      <c r="A41" s="32" t="s">
        <v>28</v>
      </c>
      <c r="B41" s="9">
        <v>23</v>
      </c>
      <c r="C41" s="9">
        <v>25</v>
      </c>
      <c r="D41" s="9">
        <v>21</v>
      </c>
      <c r="E41" s="9">
        <v>21</v>
      </c>
      <c r="F41" s="9">
        <v>19</v>
      </c>
      <c r="G41" s="14">
        <v>23</v>
      </c>
      <c r="H41" s="52">
        <v>26</v>
      </c>
      <c r="I41" s="54">
        <f t="shared" si="6"/>
        <v>20</v>
      </c>
      <c r="J41" s="50">
        <v>12</v>
      </c>
      <c r="K41" s="51">
        <v>8</v>
      </c>
    </row>
    <row r="42" spans="1:11" ht="24" x14ac:dyDescent="0.2">
      <c r="A42" s="32" t="s">
        <v>30</v>
      </c>
      <c r="B42" s="9">
        <v>87</v>
      </c>
      <c r="C42" s="9">
        <v>121</v>
      </c>
      <c r="D42" s="9">
        <v>123</v>
      </c>
      <c r="E42" s="9">
        <v>132</v>
      </c>
      <c r="F42" s="9">
        <v>134</v>
      </c>
      <c r="G42" s="14">
        <v>129</v>
      </c>
      <c r="H42" s="52">
        <v>126</v>
      </c>
      <c r="I42" s="54">
        <f t="shared" si="6"/>
        <v>133</v>
      </c>
      <c r="J42" s="50">
        <v>69</v>
      </c>
      <c r="K42" s="51">
        <v>64</v>
      </c>
    </row>
    <row r="43" spans="1:11" ht="24" x14ac:dyDescent="0.2">
      <c r="A43" s="32" t="s">
        <v>31</v>
      </c>
      <c r="B43" s="9">
        <v>29</v>
      </c>
      <c r="C43" s="9">
        <v>29</v>
      </c>
      <c r="D43" s="9">
        <v>20</v>
      </c>
      <c r="E43" s="9">
        <v>33</v>
      </c>
      <c r="F43" s="9">
        <v>25</v>
      </c>
      <c r="G43" s="14">
        <v>24</v>
      </c>
      <c r="H43" s="52">
        <v>13</v>
      </c>
      <c r="I43" s="54">
        <f t="shared" si="6"/>
        <v>32</v>
      </c>
      <c r="J43" s="50">
        <v>26</v>
      </c>
      <c r="K43" s="51">
        <v>6</v>
      </c>
    </row>
    <row r="44" spans="1:11" s="37" customFormat="1" ht="18.75" customHeight="1" x14ac:dyDescent="0.2">
      <c r="A44" s="32" t="s">
        <v>32</v>
      </c>
      <c r="B44" s="9">
        <v>22</v>
      </c>
      <c r="C44" s="9">
        <v>7</v>
      </c>
      <c r="D44" s="9">
        <v>12</v>
      </c>
      <c r="E44" s="9">
        <v>2</v>
      </c>
      <c r="F44" s="22"/>
      <c r="G44" s="12"/>
      <c r="H44" s="56"/>
      <c r="I44" s="59"/>
      <c r="J44" s="22"/>
      <c r="K44" s="25"/>
    </row>
    <row r="45" spans="1:11" s="34" customFormat="1" ht="19.5" customHeight="1" x14ac:dyDescent="0.2">
      <c r="A45" s="36" t="s">
        <v>12</v>
      </c>
      <c r="B45" s="23">
        <f>SUM(B36:B44)</f>
        <v>241</v>
      </c>
      <c r="C45" s="23">
        <f>SUM(C36:C44)</f>
        <v>248</v>
      </c>
      <c r="D45" s="23">
        <f t="shared" ref="D45:K45" si="7">SUM(D36:D44)</f>
        <v>253</v>
      </c>
      <c r="E45" s="23">
        <f t="shared" si="7"/>
        <v>287</v>
      </c>
      <c r="F45" s="23">
        <f t="shared" si="7"/>
        <v>302</v>
      </c>
      <c r="G45" s="23">
        <f t="shared" si="7"/>
        <v>288</v>
      </c>
      <c r="H45" s="53">
        <f t="shared" si="7"/>
        <v>283</v>
      </c>
      <c r="I45" s="55">
        <f t="shared" si="7"/>
        <v>314</v>
      </c>
      <c r="J45" s="23">
        <f t="shared" si="7"/>
        <v>180</v>
      </c>
      <c r="K45" s="45">
        <f t="shared" si="7"/>
        <v>134</v>
      </c>
    </row>
    <row r="46" spans="1:11" ht="19.5" customHeight="1" x14ac:dyDescent="0.2">
      <c r="A46" s="68" t="s">
        <v>13</v>
      </c>
      <c r="B46" s="69"/>
      <c r="C46" s="69"/>
      <c r="D46" s="69"/>
      <c r="E46" s="69"/>
      <c r="F46" s="69"/>
      <c r="G46" s="69"/>
      <c r="H46" s="69"/>
      <c r="I46" s="69"/>
      <c r="J46" s="69"/>
      <c r="K46" s="70"/>
    </row>
    <row r="47" spans="1:11" ht="19.5" customHeight="1" x14ac:dyDescent="0.2">
      <c r="A47" s="32" t="s">
        <v>87</v>
      </c>
      <c r="B47" s="12"/>
      <c r="C47" s="12"/>
      <c r="D47" s="12"/>
      <c r="E47" s="9">
        <v>14</v>
      </c>
      <c r="F47" s="9">
        <v>11</v>
      </c>
      <c r="G47" s="9">
        <v>11</v>
      </c>
      <c r="H47" s="57">
        <v>14</v>
      </c>
      <c r="I47" s="60">
        <f>J47+K47</f>
        <v>18</v>
      </c>
      <c r="J47" s="48">
        <v>3</v>
      </c>
      <c r="K47" s="49">
        <v>15</v>
      </c>
    </row>
    <row r="48" spans="1:11" ht="19.5" customHeight="1" x14ac:dyDescent="0.2">
      <c r="A48" s="32" t="s">
        <v>34</v>
      </c>
      <c r="B48" s="5">
        <v>18</v>
      </c>
      <c r="C48" s="9">
        <v>13</v>
      </c>
      <c r="D48" s="9">
        <v>9</v>
      </c>
      <c r="E48" s="9">
        <v>5</v>
      </c>
      <c r="F48" s="22"/>
      <c r="G48" s="22"/>
      <c r="H48" s="58"/>
      <c r="I48" s="59"/>
      <c r="J48" s="22"/>
      <c r="K48" s="25"/>
    </row>
    <row r="49" spans="1:11" ht="19.5" customHeight="1" x14ac:dyDescent="0.2">
      <c r="A49" s="32" t="s">
        <v>75</v>
      </c>
      <c r="B49" s="12"/>
      <c r="C49" s="12"/>
      <c r="D49" s="12"/>
      <c r="E49" s="9">
        <v>3</v>
      </c>
      <c r="F49" s="9">
        <v>5</v>
      </c>
      <c r="G49" s="9">
        <v>4</v>
      </c>
      <c r="H49" s="57">
        <v>10</v>
      </c>
      <c r="I49" s="60">
        <f>J49+K49</f>
        <v>5</v>
      </c>
      <c r="J49" s="48">
        <v>1</v>
      </c>
      <c r="K49" s="49">
        <v>4</v>
      </c>
    </row>
    <row r="50" spans="1:11" ht="19.5" customHeight="1" x14ac:dyDescent="0.2">
      <c r="A50" s="32" t="s">
        <v>36</v>
      </c>
      <c r="B50" s="5">
        <v>17</v>
      </c>
      <c r="C50" s="9">
        <v>9</v>
      </c>
      <c r="D50" s="9">
        <v>13</v>
      </c>
      <c r="E50" s="9">
        <v>16</v>
      </c>
      <c r="F50" s="9">
        <v>12</v>
      </c>
      <c r="G50" s="9">
        <v>10</v>
      </c>
      <c r="H50" s="57">
        <v>22</v>
      </c>
      <c r="I50" s="60">
        <f t="shared" ref="I50:I65" si="8">J50+K50</f>
        <v>13</v>
      </c>
      <c r="J50" s="48">
        <v>8</v>
      </c>
      <c r="K50" s="49">
        <v>5</v>
      </c>
    </row>
    <row r="51" spans="1:11" ht="19.5" customHeight="1" x14ac:dyDescent="0.2">
      <c r="A51" s="32" t="s">
        <v>35</v>
      </c>
      <c r="B51" s="5">
        <v>19</v>
      </c>
      <c r="C51" s="9">
        <v>8</v>
      </c>
      <c r="D51" s="9">
        <v>9</v>
      </c>
      <c r="E51" s="9">
        <v>4</v>
      </c>
      <c r="F51" s="22"/>
      <c r="G51" s="12"/>
      <c r="H51" s="56"/>
      <c r="I51" s="59"/>
      <c r="J51" s="12"/>
      <c r="K51" s="30"/>
    </row>
    <row r="52" spans="1:11" x14ac:dyDescent="0.2">
      <c r="A52" s="32" t="s">
        <v>37</v>
      </c>
      <c r="B52" s="5">
        <v>39</v>
      </c>
      <c r="C52" s="9">
        <v>36</v>
      </c>
      <c r="D52" s="9">
        <v>36</v>
      </c>
      <c r="E52" s="9">
        <v>16</v>
      </c>
      <c r="F52" s="12"/>
      <c r="G52" s="12"/>
      <c r="H52" s="56"/>
      <c r="I52" s="61"/>
      <c r="J52" s="12"/>
      <c r="K52" s="30"/>
    </row>
    <row r="53" spans="1:11" s="37" customFormat="1" ht="12.75" customHeight="1" x14ac:dyDescent="0.2">
      <c r="A53" s="32" t="s">
        <v>54</v>
      </c>
      <c r="B53" s="12"/>
      <c r="C53" s="9">
        <v>29</v>
      </c>
      <c r="D53" s="9">
        <v>121</v>
      </c>
      <c r="E53" s="9">
        <v>205</v>
      </c>
      <c r="F53" s="9">
        <v>189</v>
      </c>
      <c r="G53" s="9">
        <v>136</v>
      </c>
      <c r="H53" s="57">
        <v>103</v>
      </c>
      <c r="I53" s="60">
        <f t="shared" si="8"/>
        <v>91</v>
      </c>
      <c r="J53" s="48">
        <v>38</v>
      </c>
      <c r="K53" s="49">
        <v>53</v>
      </c>
    </row>
    <row r="54" spans="1:11" ht="12.75" customHeight="1" x14ac:dyDescent="0.2">
      <c r="A54" s="32" t="s">
        <v>64</v>
      </c>
      <c r="B54" s="6"/>
      <c r="C54" s="6"/>
      <c r="D54" s="5">
        <v>18</v>
      </c>
      <c r="E54" s="5">
        <v>20</v>
      </c>
      <c r="F54" s="5">
        <v>16</v>
      </c>
      <c r="G54" s="9">
        <v>25</v>
      </c>
      <c r="H54" s="57">
        <v>19</v>
      </c>
      <c r="I54" s="60">
        <f t="shared" si="8"/>
        <v>29</v>
      </c>
      <c r="J54" s="48">
        <v>3</v>
      </c>
      <c r="K54" s="49">
        <v>26</v>
      </c>
    </row>
    <row r="55" spans="1:11" ht="12.75" customHeight="1" x14ac:dyDescent="0.2">
      <c r="A55" s="32" t="s">
        <v>65</v>
      </c>
      <c r="B55" s="6"/>
      <c r="C55" s="6"/>
      <c r="D55" s="5">
        <v>7</v>
      </c>
      <c r="E55" s="5">
        <v>30</v>
      </c>
      <c r="F55" s="5">
        <v>40</v>
      </c>
      <c r="G55" s="9">
        <v>31</v>
      </c>
      <c r="H55" s="57">
        <v>41</v>
      </c>
      <c r="I55" s="60">
        <f t="shared" si="8"/>
        <v>49</v>
      </c>
      <c r="J55" s="48">
        <v>9</v>
      </c>
      <c r="K55" s="49">
        <v>40</v>
      </c>
    </row>
    <row r="56" spans="1:11" x14ac:dyDescent="0.2">
      <c r="A56" s="32" t="s">
        <v>48</v>
      </c>
      <c r="B56" s="5">
        <v>31</v>
      </c>
      <c r="C56" s="9">
        <v>21</v>
      </c>
      <c r="D56" s="9">
        <v>22</v>
      </c>
      <c r="E56" s="9">
        <v>34</v>
      </c>
      <c r="F56" s="9">
        <v>44</v>
      </c>
      <c r="G56" s="9">
        <v>74</v>
      </c>
      <c r="H56" s="57">
        <v>70</v>
      </c>
      <c r="I56" s="60">
        <f t="shared" si="8"/>
        <v>66</v>
      </c>
      <c r="J56" s="48">
        <v>18</v>
      </c>
      <c r="K56" s="49">
        <v>48</v>
      </c>
    </row>
    <row r="57" spans="1:11" x14ac:dyDescent="0.2">
      <c r="A57" s="32" t="s">
        <v>76</v>
      </c>
      <c r="B57" s="6"/>
      <c r="C57" s="6"/>
      <c r="D57" s="6"/>
      <c r="E57" s="9">
        <v>3</v>
      </c>
      <c r="F57" s="9">
        <v>7</v>
      </c>
      <c r="G57" s="9">
        <v>10</v>
      </c>
      <c r="H57" s="57">
        <v>10</v>
      </c>
      <c r="I57" s="60">
        <f t="shared" si="8"/>
        <v>4</v>
      </c>
      <c r="J57" s="48">
        <v>0</v>
      </c>
      <c r="K57" s="49">
        <v>4</v>
      </c>
    </row>
    <row r="58" spans="1:11" ht="12.75" customHeight="1" x14ac:dyDescent="0.2">
      <c r="A58" s="32" t="s">
        <v>55</v>
      </c>
      <c r="B58" s="12"/>
      <c r="C58" s="9">
        <v>14</v>
      </c>
      <c r="D58" s="9">
        <v>23</v>
      </c>
      <c r="E58" s="9">
        <v>27</v>
      </c>
      <c r="F58" s="9">
        <v>29</v>
      </c>
      <c r="G58" s="9">
        <v>31</v>
      </c>
      <c r="H58" s="57">
        <v>51</v>
      </c>
      <c r="I58" s="60">
        <f t="shared" si="8"/>
        <v>57</v>
      </c>
      <c r="J58" s="48">
        <v>8</v>
      </c>
      <c r="K58" s="49">
        <v>49</v>
      </c>
    </row>
    <row r="59" spans="1:11" x14ac:dyDescent="0.2">
      <c r="A59" s="32" t="s">
        <v>56</v>
      </c>
      <c r="B59" s="12"/>
      <c r="C59" s="9">
        <v>14</v>
      </c>
      <c r="D59" s="9">
        <v>26</v>
      </c>
      <c r="E59" s="9">
        <v>41</v>
      </c>
      <c r="F59" s="9">
        <v>46</v>
      </c>
      <c r="G59" s="9">
        <v>54</v>
      </c>
      <c r="H59" s="57">
        <v>61</v>
      </c>
      <c r="I59" s="60">
        <f t="shared" si="8"/>
        <v>54</v>
      </c>
      <c r="J59" s="48">
        <v>9</v>
      </c>
      <c r="K59" s="49">
        <v>45</v>
      </c>
    </row>
    <row r="60" spans="1:11" x14ac:dyDescent="0.2">
      <c r="A60" s="32" t="s">
        <v>66</v>
      </c>
      <c r="B60" s="66"/>
      <c r="C60" s="6"/>
      <c r="D60" s="5">
        <v>18</v>
      </c>
      <c r="E60" s="5">
        <v>27</v>
      </c>
      <c r="F60" s="5">
        <v>33</v>
      </c>
      <c r="G60" s="9">
        <v>25</v>
      </c>
      <c r="H60" s="57">
        <v>23</v>
      </c>
      <c r="I60" s="60">
        <f t="shared" si="8"/>
        <v>30</v>
      </c>
      <c r="J60" s="48">
        <v>18</v>
      </c>
      <c r="K60" s="49">
        <v>12</v>
      </c>
    </row>
    <row r="61" spans="1:11" ht="24" customHeight="1" x14ac:dyDescent="0.2">
      <c r="A61" s="32" t="s">
        <v>39</v>
      </c>
      <c r="B61" s="9">
        <v>12</v>
      </c>
      <c r="C61" s="9">
        <v>9</v>
      </c>
      <c r="D61" s="12"/>
      <c r="E61" s="12"/>
      <c r="F61" s="12"/>
      <c r="G61" s="12"/>
      <c r="H61" s="56"/>
      <c r="I61" s="59"/>
      <c r="J61" s="12"/>
      <c r="K61" s="30"/>
    </row>
    <row r="62" spans="1:11" ht="24" customHeight="1" x14ac:dyDescent="0.2">
      <c r="A62" s="32" t="s">
        <v>51</v>
      </c>
      <c r="B62" s="5">
        <v>4</v>
      </c>
      <c r="C62" s="9">
        <v>3</v>
      </c>
      <c r="D62" s="9">
        <v>6</v>
      </c>
      <c r="E62" s="9">
        <v>10</v>
      </c>
      <c r="F62" s="9">
        <v>6</v>
      </c>
      <c r="G62" s="9">
        <v>5</v>
      </c>
      <c r="H62" s="57">
        <v>7</v>
      </c>
      <c r="I62" s="60">
        <f t="shared" si="8"/>
        <v>7</v>
      </c>
      <c r="J62" s="48">
        <v>2</v>
      </c>
      <c r="K62" s="49">
        <v>5</v>
      </c>
    </row>
    <row r="63" spans="1:11" ht="19.5" customHeight="1" x14ac:dyDescent="0.2">
      <c r="A63" s="32" t="s">
        <v>33</v>
      </c>
      <c r="B63" s="5">
        <v>9</v>
      </c>
      <c r="C63" s="9">
        <v>8</v>
      </c>
      <c r="D63" s="9">
        <v>8</v>
      </c>
      <c r="E63" s="9">
        <v>4</v>
      </c>
      <c r="F63" s="9">
        <v>4</v>
      </c>
      <c r="G63" s="9">
        <v>3</v>
      </c>
      <c r="H63" s="57">
        <v>1</v>
      </c>
      <c r="I63" s="59"/>
      <c r="J63" s="12"/>
      <c r="K63" s="30"/>
    </row>
    <row r="64" spans="1:11" ht="12.75" customHeight="1" x14ac:dyDescent="0.2">
      <c r="A64" s="32" t="s">
        <v>38</v>
      </c>
      <c r="B64" s="5">
        <v>14</v>
      </c>
      <c r="C64" s="9">
        <v>7</v>
      </c>
      <c r="D64" s="9">
        <v>7</v>
      </c>
      <c r="E64" s="9">
        <v>1</v>
      </c>
      <c r="F64" s="9">
        <v>2</v>
      </c>
      <c r="G64" s="9">
        <v>2</v>
      </c>
      <c r="H64" s="57">
        <v>2</v>
      </c>
      <c r="I64" s="60">
        <f t="shared" si="8"/>
        <v>1</v>
      </c>
      <c r="J64" s="48">
        <v>1</v>
      </c>
      <c r="K64" s="49">
        <v>0</v>
      </c>
    </row>
    <row r="65" spans="1:11" ht="12.75" customHeight="1" x14ac:dyDescent="0.2">
      <c r="A65" s="32" t="s">
        <v>40</v>
      </c>
      <c r="B65" s="9">
        <v>17</v>
      </c>
      <c r="C65" s="9">
        <v>11</v>
      </c>
      <c r="D65" s="9">
        <v>9</v>
      </c>
      <c r="E65" s="9">
        <v>8</v>
      </c>
      <c r="F65" s="9">
        <v>8</v>
      </c>
      <c r="G65" s="9">
        <v>9</v>
      </c>
      <c r="H65" s="57">
        <v>9</v>
      </c>
      <c r="I65" s="60">
        <f t="shared" si="8"/>
        <v>8</v>
      </c>
      <c r="J65" s="48">
        <v>1</v>
      </c>
      <c r="K65" s="49">
        <v>7</v>
      </c>
    </row>
    <row r="66" spans="1:11" ht="37.15" customHeight="1" x14ac:dyDescent="0.2">
      <c r="A66" s="32" t="s">
        <v>80</v>
      </c>
      <c r="B66" s="5">
        <v>19</v>
      </c>
      <c r="C66" s="9">
        <v>19</v>
      </c>
      <c r="D66" s="9">
        <v>20</v>
      </c>
      <c r="E66" s="9">
        <v>19</v>
      </c>
      <c r="F66" s="9">
        <v>16</v>
      </c>
      <c r="G66" s="9">
        <v>10</v>
      </c>
      <c r="H66" s="57">
        <v>9</v>
      </c>
      <c r="I66" s="59"/>
      <c r="J66" s="12"/>
      <c r="K66" s="30"/>
    </row>
    <row r="67" spans="1:11" ht="24" customHeight="1" x14ac:dyDescent="0.2">
      <c r="A67" s="32" t="s">
        <v>41</v>
      </c>
      <c r="B67" s="9">
        <v>11</v>
      </c>
      <c r="C67" s="9">
        <v>1</v>
      </c>
      <c r="D67" s="12"/>
      <c r="E67" s="12"/>
      <c r="F67" s="12"/>
      <c r="G67" s="12"/>
      <c r="H67" s="56"/>
      <c r="I67" s="59"/>
      <c r="J67" s="12"/>
      <c r="K67" s="30"/>
    </row>
    <row r="68" spans="1:11" x14ac:dyDescent="0.2">
      <c r="A68" s="38" t="s">
        <v>14</v>
      </c>
      <c r="B68" s="23">
        <f>SUM(B47:B67)</f>
        <v>210</v>
      </c>
      <c r="C68" s="23">
        <f>SUM(C47:C67)</f>
        <v>202</v>
      </c>
      <c r="D68" s="23">
        <f t="shared" ref="D68:K68" si="9">SUM(D47:D67)</f>
        <v>352</v>
      </c>
      <c r="E68" s="23">
        <f t="shared" si="9"/>
        <v>487</v>
      </c>
      <c r="F68" s="23">
        <f t="shared" si="9"/>
        <v>468</v>
      </c>
      <c r="G68" s="23">
        <f t="shared" si="9"/>
        <v>440</v>
      </c>
      <c r="H68" s="53">
        <f t="shared" si="9"/>
        <v>452</v>
      </c>
      <c r="I68" s="55">
        <f t="shared" si="9"/>
        <v>432</v>
      </c>
      <c r="J68" s="23">
        <f t="shared" si="9"/>
        <v>119</v>
      </c>
      <c r="K68" s="45">
        <f t="shared" si="9"/>
        <v>313</v>
      </c>
    </row>
    <row r="69" spans="1:11" ht="13.5" thickBot="1" x14ac:dyDescent="0.25">
      <c r="A69" s="26" t="s">
        <v>4</v>
      </c>
      <c r="B69" s="27">
        <f t="shared" ref="B69" si="10">SUM(B16,B26,B34,B45,B68)</f>
        <v>509</v>
      </c>
      <c r="C69" s="27">
        <f t="shared" ref="C69:K69" si="11">SUM(C14,C25,C34,C45,C68)</f>
        <v>642</v>
      </c>
      <c r="D69" s="27">
        <f t="shared" si="11"/>
        <v>823</v>
      </c>
      <c r="E69" s="27">
        <f t="shared" si="11"/>
        <v>969</v>
      </c>
      <c r="F69" s="27">
        <f t="shared" si="11"/>
        <v>977</v>
      </c>
      <c r="G69" s="27">
        <f t="shared" si="11"/>
        <v>927</v>
      </c>
      <c r="H69" s="62">
        <f t="shared" si="11"/>
        <v>963</v>
      </c>
      <c r="I69" s="63">
        <f t="shared" si="11"/>
        <v>990</v>
      </c>
      <c r="J69" s="27">
        <f>SUM(J14,J25,J34,J45,J68)</f>
        <v>433</v>
      </c>
      <c r="K69" s="28">
        <f t="shared" si="11"/>
        <v>557</v>
      </c>
    </row>
    <row r="70" spans="1:11" x14ac:dyDescent="0.2">
      <c r="A70" s="39"/>
      <c r="B70" s="39"/>
      <c r="C70" s="40"/>
      <c r="D70" s="40"/>
    </row>
    <row r="71" spans="1:11" x14ac:dyDescent="0.2">
      <c r="A71" s="39"/>
      <c r="B71" s="39"/>
      <c r="C71" s="40"/>
      <c r="D71" s="40"/>
    </row>
    <row r="114" spans="1:4" x14ac:dyDescent="0.2">
      <c r="A114" s="11" t="s">
        <v>5</v>
      </c>
      <c r="C114" s="11"/>
      <c r="D114" s="11"/>
    </row>
    <row r="115" spans="1:4" x14ac:dyDescent="0.2">
      <c r="A115" s="11" t="s">
        <v>7</v>
      </c>
      <c r="C115" s="11"/>
      <c r="D115" s="11"/>
    </row>
    <row r="116" spans="1:4" x14ac:dyDescent="0.2">
      <c r="A116" s="11" t="s">
        <v>9</v>
      </c>
      <c r="C116" s="11"/>
      <c r="D116" s="11"/>
    </row>
    <row r="117" spans="1:4" x14ac:dyDescent="0.2">
      <c r="A117" s="11" t="s">
        <v>11</v>
      </c>
      <c r="C117" s="11"/>
      <c r="D117" s="11"/>
    </row>
    <row r="118" spans="1:4" x14ac:dyDescent="0.2">
      <c r="A118" s="11" t="s">
        <v>13</v>
      </c>
      <c r="C118" s="11"/>
      <c r="D118" s="11"/>
    </row>
    <row r="120" spans="1:4" x14ac:dyDescent="0.2">
      <c r="C120" s="11"/>
      <c r="D120" s="11"/>
    </row>
    <row r="121" spans="1:4" ht="25.5" x14ac:dyDescent="0.2">
      <c r="A121" s="15" t="s">
        <v>43</v>
      </c>
      <c r="B121" s="15"/>
      <c r="C121" s="11"/>
      <c r="D121" s="11"/>
    </row>
    <row r="122" spans="1:4" ht="25.5" x14ac:dyDescent="0.2">
      <c r="A122" s="15" t="s">
        <v>16</v>
      </c>
      <c r="B122" s="15"/>
      <c r="C122" s="11"/>
      <c r="D122" s="11"/>
    </row>
    <row r="123" spans="1:4" x14ac:dyDescent="0.2">
      <c r="A123" s="15" t="s">
        <v>17</v>
      </c>
      <c r="B123" s="15"/>
      <c r="C123" s="11"/>
      <c r="D123" s="11"/>
    </row>
    <row r="124" spans="1:4" ht="25.5" x14ac:dyDescent="0.2">
      <c r="A124" s="15" t="s">
        <v>44</v>
      </c>
      <c r="B124" s="15"/>
      <c r="C124" s="11"/>
      <c r="D124" s="11"/>
    </row>
    <row r="125" spans="1:4" x14ac:dyDescent="0.2">
      <c r="A125" s="15" t="s">
        <v>15</v>
      </c>
      <c r="B125" s="15"/>
      <c r="C125" s="11"/>
      <c r="D125" s="11"/>
    </row>
    <row r="126" spans="1:4" ht="25.5" x14ac:dyDescent="0.2">
      <c r="A126" s="15" t="s">
        <v>67</v>
      </c>
      <c r="B126" s="15"/>
      <c r="C126" s="11"/>
      <c r="D126" s="11"/>
    </row>
    <row r="127" spans="1:4" ht="38.25" x14ac:dyDescent="0.2">
      <c r="A127" s="15" t="s">
        <v>49</v>
      </c>
      <c r="B127" s="15"/>
      <c r="C127" s="11"/>
      <c r="D127" s="11"/>
    </row>
    <row r="128" spans="1:4" x14ac:dyDescent="0.2">
      <c r="A128" s="15" t="s">
        <v>18</v>
      </c>
      <c r="B128" s="15"/>
      <c r="C128" s="11"/>
      <c r="D128" s="11"/>
    </row>
    <row r="129" spans="1:4" x14ac:dyDescent="0.2">
      <c r="A129" s="15" t="s">
        <v>19</v>
      </c>
      <c r="B129" s="15"/>
      <c r="C129" s="11"/>
      <c r="D129" s="11"/>
    </row>
    <row r="130" spans="1:4" x14ac:dyDescent="0.2">
      <c r="A130" s="15" t="s">
        <v>20</v>
      </c>
      <c r="B130" s="15"/>
      <c r="C130" s="11"/>
      <c r="D130" s="11"/>
    </row>
    <row r="131" spans="1:4" x14ac:dyDescent="0.2">
      <c r="A131" s="15" t="s">
        <v>21</v>
      </c>
      <c r="B131" s="15"/>
      <c r="C131" s="11"/>
      <c r="D131" s="11"/>
    </row>
    <row r="132" spans="1:4" ht="25.5" x14ac:dyDescent="0.2">
      <c r="A132" s="15" t="s">
        <v>53</v>
      </c>
      <c r="B132" s="15"/>
      <c r="C132" s="11"/>
      <c r="D132" s="11"/>
    </row>
    <row r="133" spans="1:4" x14ac:dyDescent="0.2">
      <c r="A133" s="15" t="s">
        <v>22</v>
      </c>
      <c r="B133" s="15"/>
      <c r="C133" s="11"/>
      <c r="D133" s="11"/>
    </row>
    <row r="134" spans="1:4" ht="25.5" x14ac:dyDescent="0.2">
      <c r="A134" s="15" t="s">
        <v>23</v>
      </c>
      <c r="B134" s="15"/>
      <c r="C134" s="11"/>
      <c r="D134" s="11"/>
    </row>
    <row r="135" spans="1:4" x14ac:dyDescent="0.2">
      <c r="A135" s="15" t="s">
        <v>24</v>
      </c>
      <c r="B135" s="15"/>
      <c r="C135" s="11"/>
      <c r="D135" s="11"/>
    </row>
    <row r="136" spans="1:4" x14ac:dyDescent="0.2">
      <c r="A136" s="15" t="s">
        <v>25</v>
      </c>
      <c r="B136" s="15"/>
      <c r="C136" s="11"/>
      <c r="D136" s="11"/>
    </row>
    <row r="137" spans="1:4" ht="38.25" x14ac:dyDescent="0.2">
      <c r="A137" s="15" t="s">
        <v>26</v>
      </c>
      <c r="B137" s="15"/>
      <c r="C137" s="11"/>
      <c r="D137" s="11"/>
    </row>
    <row r="138" spans="1:4" ht="25.5" x14ac:dyDescent="0.2">
      <c r="A138" s="15" t="s">
        <v>45</v>
      </c>
      <c r="B138" s="15"/>
      <c r="C138" s="11"/>
      <c r="D138" s="11"/>
    </row>
    <row r="139" spans="1:4" ht="25.5" x14ac:dyDescent="0.2">
      <c r="A139" s="15" t="s">
        <v>57</v>
      </c>
      <c r="B139" s="15"/>
      <c r="C139" s="11"/>
      <c r="D139" s="11"/>
    </row>
    <row r="140" spans="1:4" ht="25.5" x14ac:dyDescent="0.2">
      <c r="A140" s="15" t="s">
        <v>58</v>
      </c>
      <c r="B140" s="15"/>
      <c r="C140" s="11"/>
      <c r="D140" s="11"/>
    </row>
    <row r="141" spans="1:4" ht="38.25" x14ac:dyDescent="0.2">
      <c r="A141" s="15" t="s">
        <v>62</v>
      </c>
      <c r="B141" s="15"/>
      <c r="C141" s="11"/>
      <c r="D141" s="11"/>
    </row>
    <row r="142" spans="1:4" x14ac:dyDescent="0.2">
      <c r="A142" s="15" t="s">
        <v>27</v>
      </c>
      <c r="B142" s="15"/>
      <c r="C142" s="11"/>
      <c r="D142" s="11"/>
    </row>
    <row r="143" spans="1:4" ht="25.5" x14ac:dyDescent="0.2">
      <c r="A143" s="15" t="s">
        <v>63</v>
      </c>
      <c r="B143" s="15"/>
      <c r="C143" s="11"/>
      <c r="D143" s="11"/>
    </row>
    <row r="144" spans="1:4" ht="25.5" x14ac:dyDescent="0.2">
      <c r="A144" s="15" t="s">
        <v>28</v>
      </c>
      <c r="B144" s="15"/>
      <c r="C144" s="11"/>
      <c r="D144" s="11"/>
    </row>
    <row r="145" spans="1:4" ht="25.5" x14ac:dyDescent="0.2">
      <c r="A145" s="15" t="s">
        <v>29</v>
      </c>
      <c r="B145" s="15"/>
      <c r="C145" s="11"/>
      <c r="D145" s="11"/>
    </row>
    <row r="146" spans="1:4" ht="25.5" x14ac:dyDescent="0.2">
      <c r="A146" s="15" t="s">
        <v>30</v>
      </c>
      <c r="B146" s="15"/>
      <c r="C146" s="11"/>
      <c r="D146" s="11"/>
    </row>
    <row r="147" spans="1:4" ht="25.5" x14ac:dyDescent="0.2">
      <c r="A147" s="15" t="s">
        <v>31</v>
      </c>
      <c r="B147" s="15"/>
      <c r="C147" s="11"/>
      <c r="D147" s="11"/>
    </row>
    <row r="148" spans="1:4" ht="25.5" x14ac:dyDescent="0.2">
      <c r="A148" s="15" t="s">
        <v>32</v>
      </c>
      <c r="B148" s="15"/>
      <c r="C148" s="11"/>
      <c r="D148" s="11"/>
    </row>
    <row r="149" spans="1:4" ht="25.5" x14ac:dyDescent="0.2">
      <c r="A149" s="15" t="s">
        <v>33</v>
      </c>
      <c r="B149" s="15"/>
      <c r="C149" s="11"/>
      <c r="D149" s="11"/>
    </row>
    <row r="150" spans="1:4" ht="25.5" x14ac:dyDescent="0.2">
      <c r="A150" s="15" t="s">
        <v>34</v>
      </c>
      <c r="B150" s="15"/>
      <c r="C150" s="11"/>
      <c r="D150" s="11"/>
    </row>
    <row r="151" spans="1:4" ht="25.5" x14ac:dyDescent="0.2">
      <c r="A151" s="15" t="s">
        <v>35</v>
      </c>
      <c r="B151" s="15"/>
      <c r="C151" s="11"/>
      <c r="D151" s="11"/>
    </row>
    <row r="152" spans="1:4" x14ac:dyDescent="0.2">
      <c r="A152" s="15" t="s">
        <v>36</v>
      </c>
      <c r="B152" s="15"/>
      <c r="C152" s="11"/>
      <c r="D152" s="11"/>
    </row>
    <row r="153" spans="1:4" x14ac:dyDescent="0.2">
      <c r="A153" s="15" t="s">
        <v>37</v>
      </c>
      <c r="B153" s="15"/>
      <c r="C153" s="11"/>
      <c r="D153" s="11"/>
    </row>
    <row r="154" spans="1:4" x14ac:dyDescent="0.2">
      <c r="A154" s="15" t="s">
        <v>64</v>
      </c>
      <c r="B154" s="15"/>
      <c r="C154" s="11"/>
      <c r="D154" s="11"/>
    </row>
    <row r="155" spans="1:4" x14ac:dyDescent="0.2">
      <c r="A155" s="15" t="s">
        <v>65</v>
      </c>
      <c r="B155" s="15"/>
      <c r="C155" s="11"/>
      <c r="D155" s="11"/>
    </row>
    <row r="156" spans="1:4" ht="25.5" x14ac:dyDescent="0.2">
      <c r="A156" s="15" t="s">
        <v>51</v>
      </c>
      <c r="B156" s="15"/>
      <c r="C156" s="11"/>
      <c r="D156" s="11"/>
    </row>
    <row r="157" spans="1:4" x14ac:dyDescent="0.2">
      <c r="A157" s="15" t="s">
        <v>38</v>
      </c>
      <c r="B157" s="15"/>
      <c r="C157" s="11"/>
      <c r="D157" s="11"/>
    </row>
    <row r="158" spans="1:4" ht="25.5" x14ac:dyDescent="0.2">
      <c r="A158" s="15" t="s">
        <v>59</v>
      </c>
      <c r="B158" s="15"/>
      <c r="C158" s="11"/>
      <c r="D158" s="11"/>
    </row>
    <row r="159" spans="1:4" x14ac:dyDescent="0.2">
      <c r="A159" s="15" t="s">
        <v>48</v>
      </c>
      <c r="B159" s="15"/>
      <c r="C159" s="11"/>
      <c r="D159" s="11"/>
    </row>
    <row r="160" spans="1:4" ht="25.5" x14ac:dyDescent="0.2">
      <c r="A160" s="15" t="s">
        <v>39</v>
      </c>
      <c r="B160" s="15"/>
      <c r="C160" s="11"/>
      <c r="D160" s="11"/>
    </row>
    <row r="161" spans="1:4" ht="25.5" x14ac:dyDescent="0.2">
      <c r="A161" s="15" t="s">
        <v>40</v>
      </c>
      <c r="B161" s="15"/>
      <c r="C161" s="11"/>
      <c r="D161" s="11"/>
    </row>
    <row r="162" spans="1:4" ht="25.5" x14ac:dyDescent="0.2">
      <c r="A162" s="15" t="s">
        <v>41</v>
      </c>
      <c r="B162" s="15"/>
      <c r="C162" s="11"/>
      <c r="D162" s="11"/>
    </row>
    <row r="163" spans="1:4" ht="25.5" x14ac:dyDescent="0.2">
      <c r="A163" s="15" t="s">
        <v>54</v>
      </c>
      <c r="B163" s="15"/>
      <c r="C163" s="11"/>
      <c r="D163" s="11"/>
    </row>
    <row r="164" spans="1:4" x14ac:dyDescent="0.2">
      <c r="A164" s="15" t="s">
        <v>55</v>
      </c>
      <c r="B164" s="15"/>
      <c r="C164" s="11"/>
      <c r="D164" s="11"/>
    </row>
    <row r="165" spans="1:4" x14ac:dyDescent="0.2">
      <c r="A165" s="15" t="s">
        <v>66</v>
      </c>
      <c r="B165" s="15"/>
      <c r="C165" s="11"/>
      <c r="D165" s="11"/>
    </row>
    <row r="166" spans="1:4" ht="25.5" x14ac:dyDescent="0.2">
      <c r="A166" s="15" t="s">
        <v>56</v>
      </c>
      <c r="B166" s="15"/>
      <c r="C166" s="11"/>
      <c r="D166" s="11"/>
    </row>
    <row r="167" spans="1:4" x14ac:dyDescent="0.2">
      <c r="C167" s="11"/>
      <c r="D167" s="11"/>
    </row>
    <row r="168" spans="1:4" x14ac:dyDescent="0.2">
      <c r="C168" s="11"/>
      <c r="D168" s="11"/>
    </row>
    <row r="169" spans="1:4" x14ac:dyDescent="0.2">
      <c r="C169" s="11"/>
      <c r="D169" s="11"/>
    </row>
    <row r="170" spans="1:4" x14ac:dyDescent="0.2">
      <c r="C170" s="11"/>
      <c r="D170" s="11"/>
    </row>
  </sheetData>
  <mergeCells count="16">
    <mergeCell ref="A26:K26"/>
    <mergeCell ref="A35:K35"/>
    <mergeCell ref="A46:K46"/>
    <mergeCell ref="A2:H2"/>
    <mergeCell ref="A4:A5"/>
    <mergeCell ref="C4:C5"/>
    <mergeCell ref="D4:D5"/>
    <mergeCell ref="E4:E5"/>
    <mergeCell ref="F4:F5"/>
    <mergeCell ref="G4:G5"/>
    <mergeCell ref="H4:H5"/>
    <mergeCell ref="I4:K4"/>
    <mergeCell ref="A3:K3"/>
    <mergeCell ref="A6:K6"/>
    <mergeCell ref="A15:K15"/>
    <mergeCell ref="B4:B5"/>
  </mergeCells>
  <printOptions horizontalCentered="1"/>
  <pageMargins left="0.23622047244094491" right="0.27559055118110237" top="0.35433070866141736" bottom="0.11811023622047245" header="0.31496062992125984" footer="0.31496062992125984"/>
  <pageSetup paperSize="9" scale="55" orientation="portrait" r:id="rId1"/>
  <headerFooter>
    <oddFooter>&amp;CEstadística e Indicadores Oficiales del Vicerrectorado de Ordenación Académica y Profesorado
Curso 2019/20&amp;R25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"/>
  <sheetViews>
    <sheetView workbookViewId="0"/>
  </sheetViews>
  <sheetFormatPr baseColWidth="10" defaultRowHeight="12.75" x14ac:dyDescent="0.2"/>
  <cols>
    <col min="2" max="10" width="15.7109375" customWidth="1"/>
  </cols>
  <sheetData>
    <row r="1" spans="2:7" s="1" customFormat="1" ht="39.75" customHeight="1" x14ac:dyDescent="0.2">
      <c r="B1" s="2"/>
      <c r="C1" s="2"/>
      <c r="D1" s="2"/>
      <c r="E1" s="2"/>
      <c r="F1" s="2"/>
      <c r="G1" s="2"/>
    </row>
  </sheetData>
  <printOptions horizontalCentered="1"/>
  <pageMargins left="0.23622047244094491" right="0.27559055118110237" top="0.35433070866141736" bottom="0.11811023622047245" header="0.31496062992125984" footer="0.31496062992125984"/>
  <pageSetup paperSize="9" scale="65" orientation="landscape" r:id="rId1"/>
  <headerFooter>
    <oddFooter>&amp;CEstadística e Indicadores Oficiales del Vicerrectorado de Ordenación Académica y Profesorado
Curso 2019/20&amp;R25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/>
  </sheetViews>
  <sheetFormatPr baseColWidth="10" defaultColWidth="11.42578125" defaultRowHeight="12.75" x14ac:dyDescent="0.2"/>
  <cols>
    <col min="1" max="1" width="56.5703125" style="3" customWidth="1"/>
    <col min="2" max="2" width="11.7109375" style="3" customWidth="1"/>
    <col min="3" max="4" width="12.7109375" style="4" customWidth="1"/>
    <col min="5" max="8" width="12.7109375" style="10" customWidth="1"/>
    <col min="9" max="9" width="12.7109375" style="3" customWidth="1"/>
    <col min="10" max="16384" width="11.42578125" style="3"/>
  </cols>
  <sheetData>
    <row r="1" spans="1:9" s="1" customFormat="1" ht="64.5" customHeight="1" x14ac:dyDescent="0.2">
      <c r="C1" s="2"/>
      <c r="D1" s="2"/>
      <c r="E1" s="2"/>
      <c r="F1" s="2"/>
      <c r="G1" s="2"/>
      <c r="H1" s="2"/>
    </row>
    <row r="2" spans="1:9" s="1" customFormat="1" ht="8.25" customHeight="1" x14ac:dyDescent="0.2">
      <c r="C2" s="2"/>
      <c r="D2" s="2"/>
      <c r="E2" s="2"/>
      <c r="F2" s="2"/>
      <c r="G2" s="2"/>
      <c r="H2" s="2"/>
    </row>
    <row r="3" spans="1:9" ht="21" customHeight="1" thickBot="1" x14ac:dyDescent="0.25">
      <c r="A3" s="79" t="s">
        <v>95</v>
      </c>
      <c r="B3" s="79"/>
      <c r="C3" s="79"/>
      <c r="D3" s="79"/>
      <c r="E3" s="79"/>
      <c r="F3" s="79"/>
      <c r="G3" s="79"/>
      <c r="H3" s="79"/>
      <c r="I3" s="79"/>
    </row>
    <row r="4" spans="1:9" ht="17.25" customHeight="1" x14ac:dyDescent="0.2">
      <c r="A4" s="18" t="s">
        <v>42</v>
      </c>
      <c r="B4" s="64" t="s">
        <v>93</v>
      </c>
      <c r="C4" s="42" t="str">
        <f>Ramas!C4</f>
        <v>2013/14</v>
      </c>
      <c r="D4" s="42" t="str">
        <f>Ramas!D4</f>
        <v>2014/15</v>
      </c>
      <c r="E4" s="42" t="str">
        <f>Ramas!E4</f>
        <v>2015/16</v>
      </c>
      <c r="F4" s="42" t="str">
        <f>Ramas!F4</f>
        <v>2016/17</v>
      </c>
      <c r="G4" s="42" t="str">
        <f>Ramas!G4</f>
        <v>2017/18</v>
      </c>
      <c r="H4" s="42" t="str">
        <f>Ramas!H4</f>
        <v>2018/19</v>
      </c>
      <c r="I4" s="44" t="str">
        <f>Ramas!I4</f>
        <v>2019/20</v>
      </c>
    </row>
    <row r="5" spans="1:9" x14ac:dyDescent="0.2">
      <c r="A5" s="19" t="s">
        <v>46</v>
      </c>
      <c r="B5" s="7">
        <f>Ramas!B8</f>
        <v>23</v>
      </c>
      <c r="C5" s="7">
        <f>Ramas!C8</f>
        <v>23</v>
      </c>
      <c r="D5" s="7">
        <f>Ramas!D8</f>
        <v>25</v>
      </c>
      <c r="E5" s="7">
        <f>Ramas!E8</f>
        <v>29</v>
      </c>
      <c r="F5" s="7">
        <f>Ramas!F8</f>
        <v>25</v>
      </c>
      <c r="G5" s="7">
        <f>Ramas!G8</f>
        <v>30</v>
      </c>
      <c r="H5" s="7">
        <f>Ramas!H8</f>
        <v>22</v>
      </c>
      <c r="I5" s="46">
        <f>Ramas!I8</f>
        <v>15</v>
      </c>
    </row>
    <row r="6" spans="1:9" x14ac:dyDescent="0.2">
      <c r="A6" s="19" t="s">
        <v>68</v>
      </c>
      <c r="B6" s="7">
        <f>Ramas!B47+Ramas!B48+Ramas!B49+Ramas!B50+Ramas!B51+Ramas!B52+Ramas!B53+Ramas!B62+Ramas!B63+Ramas!B64+Ramas!B66</f>
        <v>139</v>
      </c>
      <c r="C6" s="7">
        <f>Ramas!C47+Ramas!C48+Ramas!C49+Ramas!C50+Ramas!C51+Ramas!C52+Ramas!C53+Ramas!C62+Ramas!C63+Ramas!C64+Ramas!C66</f>
        <v>132</v>
      </c>
      <c r="D6" s="7">
        <f>Ramas!D47+Ramas!D48+Ramas!D49+Ramas!D50+Ramas!D51+Ramas!D52+Ramas!D53+Ramas!D62+Ramas!D63+Ramas!D64+Ramas!D66</f>
        <v>229</v>
      </c>
      <c r="E6" s="7">
        <f>Ramas!E47+Ramas!E48+Ramas!E49+Ramas!E50+Ramas!E51+Ramas!E52+Ramas!E53+Ramas!E62+Ramas!E63+Ramas!E64+Ramas!E66</f>
        <v>297</v>
      </c>
      <c r="F6" s="7">
        <f>Ramas!F47+Ramas!F48+Ramas!F49+Ramas!F50+Ramas!F51+Ramas!F52+Ramas!F53+Ramas!F62+Ramas!F63+Ramas!F64+Ramas!F66</f>
        <v>245</v>
      </c>
      <c r="G6" s="7">
        <f>Ramas!G47+Ramas!G48+Ramas!G49+Ramas!G50+Ramas!G51+Ramas!G52+Ramas!G53+Ramas!G62+Ramas!G63+Ramas!G64+Ramas!G66</f>
        <v>181</v>
      </c>
      <c r="H6" s="7">
        <f>Ramas!H47+Ramas!H48+Ramas!H49+Ramas!H50+Ramas!H51+Ramas!H52+Ramas!H53+Ramas!H62+Ramas!H63+Ramas!H64+Ramas!H66</f>
        <v>168</v>
      </c>
      <c r="I6" s="46">
        <f>Ramas!I47+Ramas!I48+Ramas!I49+Ramas!I50+Ramas!I51+Ramas!I52+Ramas!I53+Ramas!I62+Ramas!I63+Ramas!I64+Ramas!I66</f>
        <v>135</v>
      </c>
    </row>
    <row r="7" spans="1:9" x14ac:dyDescent="0.2">
      <c r="A7" s="19" t="s">
        <v>69</v>
      </c>
      <c r="B7" s="7">
        <f>Ramas!B55+Ramas!B56+Ramas!B60+Ramas!B61+Ramas!B65+Ramas!B67</f>
        <v>71</v>
      </c>
      <c r="C7" s="7">
        <f>Ramas!C55+Ramas!C56+Ramas!C60+Ramas!C61+Ramas!C65+Ramas!C67</f>
        <v>42</v>
      </c>
      <c r="D7" s="7">
        <f>Ramas!D55+Ramas!D56+Ramas!D60+Ramas!D61+Ramas!D65+Ramas!D67</f>
        <v>56</v>
      </c>
      <c r="E7" s="7">
        <f>Ramas!E55+Ramas!E56+Ramas!E60+Ramas!E61+Ramas!E65+Ramas!E67</f>
        <v>99</v>
      </c>
      <c r="F7" s="7">
        <f>Ramas!F55+Ramas!F56+Ramas!F60+Ramas!F61+Ramas!F65+Ramas!F67</f>
        <v>125</v>
      </c>
      <c r="G7" s="7">
        <f>Ramas!G55+Ramas!G56+Ramas!G60+Ramas!G61+Ramas!G65+Ramas!G67</f>
        <v>139</v>
      </c>
      <c r="H7" s="7">
        <f>Ramas!H55+Ramas!H56+Ramas!H60+Ramas!H61+Ramas!H65+Ramas!H67</f>
        <v>143</v>
      </c>
      <c r="I7" s="46">
        <f>Ramas!I55+Ramas!I56+Ramas!I60+Ramas!I61+Ramas!I65+Ramas!I67+Ramas!I18</f>
        <v>160</v>
      </c>
    </row>
    <row r="8" spans="1:9" x14ac:dyDescent="0.2">
      <c r="A8" s="19" t="s">
        <v>70</v>
      </c>
      <c r="B8" s="7">
        <f>Ramas!B54</f>
        <v>0</v>
      </c>
      <c r="C8" s="7">
        <f>Ramas!C54</f>
        <v>0</v>
      </c>
      <c r="D8" s="7">
        <f>Ramas!D54</f>
        <v>18</v>
      </c>
      <c r="E8" s="7">
        <f>Ramas!E54</f>
        <v>20</v>
      </c>
      <c r="F8" s="7">
        <f>Ramas!F54</f>
        <v>16</v>
      </c>
      <c r="G8" s="7">
        <f>Ramas!G54</f>
        <v>25</v>
      </c>
      <c r="H8" s="7">
        <f>Ramas!H54</f>
        <v>19</v>
      </c>
      <c r="I8" s="46">
        <f>Ramas!I54</f>
        <v>29</v>
      </c>
    </row>
    <row r="9" spans="1:9" x14ac:dyDescent="0.2">
      <c r="A9" s="19" t="s">
        <v>60</v>
      </c>
      <c r="B9" s="7">
        <f>Ramas!B58+Ramas!B59</f>
        <v>0</v>
      </c>
      <c r="C9" s="7">
        <f>Ramas!C58+Ramas!C59</f>
        <v>28</v>
      </c>
      <c r="D9" s="7">
        <f>Ramas!D58+Ramas!D59</f>
        <v>49</v>
      </c>
      <c r="E9" s="7">
        <f>Ramas!E58+Ramas!E59</f>
        <v>68</v>
      </c>
      <c r="F9" s="7">
        <f>Ramas!F58+Ramas!F59</f>
        <v>75</v>
      </c>
      <c r="G9" s="7">
        <f>Ramas!G58+Ramas!G59</f>
        <v>85</v>
      </c>
      <c r="H9" s="7">
        <f>Ramas!H58+Ramas!H59</f>
        <v>112</v>
      </c>
      <c r="I9" s="46">
        <f>Ramas!I58+Ramas!I59</f>
        <v>111</v>
      </c>
    </row>
    <row r="10" spans="1:9" x14ac:dyDescent="0.2">
      <c r="A10" s="19" t="s">
        <v>47</v>
      </c>
      <c r="B10" s="7">
        <f>Ramas!B31+Ramas!B33</f>
        <v>20</v>
      </c>
      <c r="C10" s="7">
        <f>Ramas!C31+Ramas!C33</f>
        <v>46</v>
      </c>
      <c r="D10" s="7">
        <f>Ramas!D31+Ramas!D33</f>
        <v>45</v>
      </c>
      <c r="E10" s="7">
        <f>Ramas!E31+Ramas!E33</f>
        <v>53</v>
      </c>
      <c r="F10" s="7">
        <f>Ramas!F31+Ramas!F33</f>
        <v>49</v>
      </c>
      <c r="G10" s="7">
        <f>Ramas!G31+Ramas!G33</f>
        <v>40</v>
      </c>
      <c r="H10" s="7">
        <f>Ramas!H31+Ramas!H33</f>
        <v>37</v>
      </c>
      <c r="I10" s="46">
        <f>Ramas!I31+Ramas!I33</f>
        <v>50</v>
      </c>
    </row>
    <row r="11" spans="1:9" x14ac:dyDescent="0.2">
      <c r="A11" s="19" t="s">
        <v>77</v>
      </c>
      <c r="B11" s="7">
        <f>Ramas!B27</f>
        <v>0</v>
      </c>
      <c r="C11" s="7">
        <f>Ramas!C27</f>
        <v>0</v>
      </c>
      <c r="D11" s="7">
        <f>Ramas!D27</f>
        <v>0</v>
      </c>
      <c r="E11" s="7">
        <f>Ramas!E27</f>
        <v>9</v>
      </c>
      <c r="F11" s="7">
        <f>Ramas!F27</f>
        <v>13</v>
      </c>
      <c r="G11" s="7">
        <f>Ramas!G27</f>
        <v>11</v>
      </c>
      <c r="H11" s="7">
        <f>Ramas!H27</f>
        <v>12</v>
      </c>
      <c r="I11" s="46">
        <f>Ramas!I27+Ramas!I28</f>
        <v>45</v>
      </c>
    </row>
    <row r="12" spans="1:9" x14ac:dyDescent="0.2">
      <c r="A12" s="19" t="s">
        <v>0</v>
      </c>
      <c r="B12" s="41">
        <f>Ramas!B25+Ramas!B57</f>
        <v>24</v>
      </c>
      <c r="C12" s="41">
        <f>Ramas!C25+Ramas!C57</f>
        <v>30</v>
      </c>
      <c r="D12" s="41">
        <f>Ramas!D25+Ramas!D57</f>
        <v>22</v>
      </c>
      <c r="E12" s="41">
        <f>Ramas!E25+Ramas!E57</f>
        <v>20</v>
      </c>
      <c r="F12" s="41">
        <f>Ramas!F25+Ramas!F57</f>
        <v>31</v>
      </c>
      <c r="G12" s="41">
        <f>Ramas!G25+Ramas!G57</f>
        <v>31</v>
      </c>
      <c r="H12" s="41">
        <f>Ramas!H25+Ramas!H57</f>
        <v>45</v>
      </c>
      <c r="I12" s="47">
        <f>Ramas!I16+Ramas!I17+Ramas!I19+Ramas!I22+Ramas!I23+Ramas!I24+Ramas!I57</f>
        <v>38</v>
      </c>
    </row>
    <row r="13" spans="1:9" x14ac:dyDescent="0.2">
      <c r="A13" s="19" t="s">
        <v>71</v>
      </c>
      <c r="B13" s="7">
        <f>Ramas!B38+Ramas!B39+Ramas!B40+Ramas!B41</f>
        <v>103</v>
      </c>
      <c r="C13" s="7">
        <f>Ramas!C38+Ramas!C39+Ramas!C40+Ramas!C41</f>
        <v>91</v>
      </c>
      <c r="D13" s="7">
        <f>Ramas!D38+Ramas!D39+Ramas!D40+Ramas!D41</f>
        <v>86</v>
      </c>
      <c r="E13" s="7">
        <f>Ramas!E38+Ramas!E39+Ramas!E40+Ramas!E41</f>
        <v>72</v>
      </c>
      <c r="F13" s="7">
        <f>Ramas!F38+Ramas!F39+Ramas!F40+Ramas!F41</f>
        <v>78</v>
      </c>
      <c r="G13" s="7">
        <f>Ramas!G38+Ramas!G39+Ramas!G40+Ramas!G41</f>
        <v>81</v>
      </c>
      <c r="H13" s="7">
        <f>Ramas!H38+Ramas!H39+Ramas!H40+Ramas!H41</f>
        <v>87</v>
      </c>
      <c r="I13" s="46">
        <f>Ramas!I38+Ramas!I39+Ramas!I40+Ramas!I41</f>
        <v>77</v>
      </c>
    </row>
    <row r="14" spans="1:9" x14ac:dyDescent="0.2">
      <c r="A14" s="19" t="s">
        <v>1</v>
      </c>
      <c r="B14" s="7">
        <f>Ramas!B36+Ramas!B44</f>
        <v>22</v>
      </c>
      <c r="C14" s="7">
        <f>Ramas!C36+Ramas!C44</f>
        <v>7</v>
      </c>
      <c r="D14" s="7">
        <f>Ramas!D36+Ramas!D44</f>
        <v>12</v>
      </c>
      <c r="E14" s="7">
        <f>Ramas!E36+Ramas!E44</f>
        <v>24</v>
      </c>
      <c r="F14" s="7">
        <f>Ramas!F36+Ramas!F44</f>
        <v>48</v>
      </c>
      <c r="G14" s="7">
        <f>Ramas!G36+Ramas!G44</f>
        <v>46</v>
      </c>
      <c r="H14" s="7">
        <f>Ramas!H36+Ramas!H44</f>
        <v>43</v>
      </c>
      <c r="I14" s="46">
        <f>Ramas!I36+Ramas!I44</f>
        <v>53</v>
      </c>
    </row>
    <row r="15" spans="1:9" x14ac:dyDescent="0.2">
      <c r="A15" s="19" t="s">
        <v>72</v>
      </c>
      <c r="B15" s="7">
        <f>Ramas!B37+Ramas!B43+Ramas!B42</f>
        <v>116</v>
      </c>
      <c r="C15" s="7">
        <f>Ramas!C37+Ramas!C43+Ramas!C42</f>
        <v>150</v>
      </c>
      <c r="D15" s="7">
        <f>Ramas!D37+Ramas!D43+Ramas!D42</f>
        <v>155</v>
      </c>
      <c r="E15" s="7">
        <f>Ramas!E37+Ramas!E43+Ramas!E42</f>
        <v>191</v>
      </c>
      <c r="F15" s="7">
        <f>Ramas!F37+Ramas!F43+Ramas!F42</f>
        <v>176</v>
      </c>
      <c r="G15" s="7">
        <f>Ramas!G37+Ramas!G43+Ramas!G42</f>
        <v>161</v>
      </c>
      <c r="H15" s="7">
        <f>Ramas!H37+Ramas!H43+Ramas!H42</f>
        <v>153</v>
      </c>
      <c r="I15" s="46">
        <f>Ramas!I37+Ramas!I43+Ramas!I42</f>
        <v>184</v>
      </c>
    </row>
    <row r="16" spans="1:9" x14ac:dyDescent="0.2">
      <c r="A16" s="19" t="s">
        <v>2</v>
      </c>
      <c r="B16" s="7">
        <f>Ramas!B7+Ramas!B9+Ramas!B10+Ramas!B11+Ramas!B12+Ramas!B13</f>
        <v>66</v>
      </c>
      <c r="C16" s="7">
        <f>Ramas!C7+Ramas!C9+Ramas!C10+Ramas!C11+Ramas!C12+Ramas!C13</f>
        <v>65</v>
      </c>
      <c r="D16" s="7">
        <f>Ramas!D7+Ramas!D9+Ramas!D10+Ramas!D11+Ramas!D12+Ramas!D13</f>
        <v>78</v>
      </c>
      <c r="E16" s="7">
        <f>Ramas!E7+Ramas!E9+Ramas!E10+Ramas!E11+Ramas!E12+Ramas!E13</f>
        <v>49</v>
      </c>
      <c r="F16" s="7">
        <f>Ramas!F7+Ramas!F9+Ramas!F10+Ramas!F11+Ramas!F12+Ramas!F13</f>
        <v>61</v>
      </c>
      <c r="G16" s="7">
        <f>Ramas!G7+Ramas!G9+Ramas!G10+Ramas!G11+Ramas!G12+Ramas!G13</f>
        <v>64</v>
      </c>
      <c r="H16" s="7">
        <f>Ramas!H7+Ramas!H9+Ramas!H10+Ramas!H11+Ramas!H12+Ramas!H13</f>
        <v>85</v>
      </c>
      <c r="I16" s="46">
        <f>Ramas!I7+Ramas!I9+Ramas!I10+Ramas!I11+Ramas!I12+Ramas!I13</f>
        <v>54</v>
      </c>
    </row>
    <row r="17" spans="1:9" x14ac:dyDescent="0.2">
      <c r="A17" s="19" t="s">
        <v>3</v>
      </c>
      <c r="B17" s="7">
        <f>Ramas!B29+Ramas!B30+Ramas!B32</f>
        <v>29</v>
      </c>
      <c r="C17" s="7">
        <f>Ramas!C29+Ramas!C30+Ramas!C32</f>
        <v>28</v>
      </c>
      <c r="D17" s="7">
        <f>Ramas!D29+Ramas!D30+Ramas!D32</f>
        <v>48</v>
      </c>
      <c r="E17" s="7">
        <f>Ramas!E29+Ramas!E30+Ramas!E32</f>
        <v>38</v>
      </c>
      <c r="F17" s="7">
        <f>Ramas!F29+Ramas!F30+Ramas!F32</f>
        <v>35</v>
      </c>
      <c r="G17" s="7">
        <f>Ramas!G29+Ramas!G30+Ramas!G32</f>
        <v>33</v>
      </c>
      <c r="H17" s="7">
        <f>Ramas!H29+Ramas!H30+Ramas!H32</f>
        <v>37</v>
      </c>
      <c r="I17" s="46">
        <f>Ramas!I29+Ramas!I30+Ramas!I32</f>
        <v>39</v>
      </c>
    </row>
    <row r="18" spans="1:9" ht="13.5" thickBot="1" x14ac:dyDescent="0.25">
      <c r="A18" s="20" t="s">
        <v>4</v>
      </c>
      <c r="B18" s="21">
        <f t="shared" ref="B18:I18" si="0">SUM(B5:B17)</f>
        <v>613</v>
      </c>
      <c r="C18" s="21">
        <f t="shared" si="0"/>
        <v>642</v>
      </c>
      <c r="D18" s="21">
        <f t="shared" si="0"/>
        <v>823</v>
      </c>
      <c r="E18" s="21">
        <f t="shared" si="0"/>
        <v>969</v>
      </c>
      <c r="F18" s="21">
        <f t="shared" si="0"/>
        <v>977</v>
      </c>
      <c r="G18" s="21">
        <f t="shared" si="0"/>
        <v>927</v>
      </c>
      <c r="H18" s="21">
        <f>SUM(H5:H17)</f>
        <v>963</v>
      </c>
      <c r="I18" s="31">
        <f t="shared" si="0"/>
        <v>990</v>
      </c>
    </row>
  </sheetData>
  <mergeCells count="1">
    <mergeCell ref="A3:I3"/>
  </mergeCells>
  <printOptions horizontalCentered="1"/>
  <pageMargins left="0.23622047244094491" right="0.27559055118110237" top="0.35433070866141736" bottom="0.11811023622047245" header="0.31496062992125984" footer="0.31496062992125984"/>
  <pageSetup paperSize="9" scale="80" orientation="landscape" r:id="rId1"/>
  <headerFooter>
    <oddFooter>&amp;CEstadística e Indicadores Oficiales del Vicerrectorado de Ordenación Académica y Profesorado
Curso 2019/20&amp;R25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Ramas</vt:lpstr>
      <vt:lpstr>Gráficos</vt:lpstr>
      <vt:lpstr>Centros Imprimir</vt:lpstr>
      <vt:lpstr>Ramas!Área_de_impresión</vt:lpstr>
      <vt:lpstr>'Centros Imprimir'!Print_Area</vt:lpstr>
      <vt:lpstr>Gráficos!Print_Area</vt:lpstr>
      <vt:lpstr>Ramas!Print_Area</vt:lpstr>
      <vt:lpstr>Ramas!Print_Titles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2020-02-12T11:18:20Z</dcterms:created>
  <dcterms:modified xsi:type="dcterms:W3CDTF">2020-02-12T11:18:59Z</dcterms:modified>
</cp:coreProperties>
</file>