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595"/>
  </bookViews>
  <sheets>
    <sheet name="Ramas" sheetId="2" r:id="rId1"/>
    <sheet name="Gráficos" sheetId="3" r:id="rId2"/>
    <sheet name="Centros Imprimir" sheetId="4" r:id="rId3"/>
  </sheets>
  <definedNames>
    <definedName name="_xlnm.Print_Area" localSheetId="2">'Centros Imprimir'!$A:$I</definedName>
    <definedName name="_xlnm.Print_Area" localSheetId="1">Gráficos!$A$1:$M$67</definedName>
    <definedName name="_xlnm.Print_Area" localSheetId="0">Ramas!$A$1:$N$68</definedName>
  </definedNames>
  <calcPr calcId="162913"/>
</workbook>
</file>

<file path=xl/calcChain.xml><?xml version="1.0" encoding="utf-8"?>
<calcChain xmlns="http://schemas.openxmlformats.org/spreadsheetml/2006/main">
  <c r="B4" i="4" l="1"/>
  <c r="B5" i="4"/>
  <c r="B18" i="4" s="1"/>
  <c r="B6" i="4"/>
  <c r="B7" i="4"/>
  <c r="B8" i="4"/>
  <c r="B9" i="4"/>
  <c r="B10" i="4"/>
  <c r="B11" i="4"/>
  <c r="B12" i="4"/>
  <c r="B13" i="4"/>
  <c r="B14" i="4"/>
  <c r="B15" i="4"/>
  <c r="B16" i="4"/>
  <c r="B17" i="4"/>
  <c r="C67" i="2" l="1"/>
  <c r="C45" i="2"/>
  <c r="C34" i="2"/>
  <c r="C25" i="2"/>
  <c r="C15" i="2"/>
  <c r="C68" i="2" l="1"/>
  <c r="I11" i="4"/>
  <c r="I7" i="4"/>
  <c r="L19" i="2" l="1"/>
  <c r="L28" i="2"/>
  <c r="N67" i="2" l="1"/>
  <c r="M67" i="2"/>
  <c r="L65" i="2"/>
  <c r="L62" i="2"/>
  <c r="L60" i="2"/>
  <c r="L59" i="2"/>
  <c r="L58" i="2"/>
  <c r="I9" i="4" s="1"/>
  <c r="L57" i="2"/>
  <c r="L56" i="2"/>
  <c r="L55" i="2"/>
  <c r="L54" i="2"/>
  <c r="I8" i="4" s="1"/>
  <c r="L52" i="2"/>
  <c r="L49" i="2"/>
  <c r="L47" i="2"/>
  <c r="N45" i="2"/>
  <c r="M45" i="2"/>
  <c r="L43" i="2"/>
  <c r="L42" i="2"/>
  <c r="L41" i="2"/>
  <c r="L40" i="2"/>
  <c r="L39" i="2"/>
  <c r="L38" i="2"/>
  <c r="L37" i="2"/>
  <c r="L36" i="2"/>
  <c r="I14" i="4" s="1"/>
  <c r="N34" i="2"/>
  <c r="M34" i="2"/>
  <c r="L33" i="2"/>
  <c r="L32" i="2"/>
  <c r="L31" i="2"/>
  <c r="L29" i="2"/>
  <c r="I17" i="4" s="1"/>
  <c r="L27" i="2"/>
  <c r="N25" i="2"/>
  <c r="M25" i="2"/>
  <c r="L24" i="2"/>
  <c r="L23" i="2"/>
  <c r="L22" i="2"/>
  <c r="L20" i="2"/>
  <c r="L18" i="2"/>
  <c r="N15" i="2"/>
  <c r="M15" i="2"/>
  <c r="L14" i="2"/>
  <c r="L13" i="2"/>
  <c r="L12" i="2"/>
  <c r="L11" i="2"/>
  <c r="L10" i="2"/>
  <c r="L9" i="2"/>
  <c r="L8" i="2"/>
  <c r="I6" i="4" l="1"/>
  <c r="I15" i="4"/>
  <c r="I13" i="4"/>
  <c r="I10" i="4"/>
  <c r="I16" i="4"/>
  <c r="I12" i="4"/>
  <c r="L15" i="2"/>
  <c r="I5" i="4"/>
  <c r="N68" i="2"/>
  <c r="L34" i="2"/>
  <c r="M68" i="2"/>
  <c r="L67" i="2"/>
  <c r="L25" i="2"/>
  <c r="L45" i="2"/>
  <c r="C17" i="4"/>
  <c r="D17" i="4"/>
  <c r="E17" i="4"/>
  <c r="F17" i="4"/>
  <c r="G17" i="4"/>
  <c r="C16" i="4"/>
  <c r="D16" i="4"/>
  <c r="E16" i="4"/>
  <c r="F16" i="4"/>
  <c r="G16" i="4"/>
  <c r="C15" i="4"/>
  <c r="D15" i="4"/>
  <c r="E15" i="4"/>
  <c r="F15" i="4"/>
  <c r="G15" i="4"/>
  <c r="C12" i="4"/>
  <c r="D12" i="4"/>
  <c r="E12" i="4"/>
  <c r="F12" i="4"/>
  <c r="G12" i="4"/>
  <c r="C11" i="4"/>
  <c r="D11" i="4"/>
  <c r="E11" i="4"/>
  <c r="F11" i="4"/>
  <c r="G11" i="4"/>
  <c r="C10" i="4"/>
  <c r="D10" i="4"/>
  <c r="E10" i="4"/>
  <c r="F10" i="4"/>
  <c r="G10" i="4"/>
  <c r="C9" i="4"/>
  <c r="D9" i="4"/>
  <c r="E9" i="4"/>
  <c r="F9" i="4"/>
  <c r="G9" i="4"/>
  <c r="C8" i="4"/>
  <c r="D8" i="4"/>
  <c r="E8" i="4"/>
  <c r="F8" i="4"/>
  <c r="G8" i="4"/>
  <c r="C14" i="4"/>
  <c r="D14" i="4"/>
  <c r="E14" i="4"/>
  <c r="F14" i="4"/>
  <c r="G14" i="4"/>
  <c r="C13" i="4"/>
  <c r="D13" i="4"/>
  <c r="E13" i="4"/>
  <c r="F13" i="4"/>
  <c r="G13" i="4"/>
  <c r="C7" i="4"/>
  <c r="D7" i="4"/>
  <c r="E7" i="4"/>
  <c r="F7" i="4"/>
  <c r="G7" i="4"/>
  <c r="C6" i="4"/>
  <c r="D6" i="4"/>
  <c r="E6" i="4"/>
  <c r="F6" i="4"/>
  <c r="G6" i="4"/>
  <c r="C5" i="4"/>
  <c r="D5" i="4"/>
  <c r="E5" i="4"/>
  <c r="F5" i="4"/>
  <c r="G5" i="4"/>
  <c r="D67" i="2"/>
  <c r="E67" i="2"/>
  <c r="F67" i="2"/>
  <c r="G67" i="2"/>
  <c r="H67" i="2"/>
  <c r="J67" i="2"/>
  <c r="K67" i="2"/>
  <c r="D45" i="2"/>
  <c r="E45" i="2"/>
  <c r="F45" i="2"/>
  <c r="G45" i="2"/>
  <c r="H45" i="2"/>
  <c r="J45" i="2"/>
  <c r="K45" i="2"/>
  <c r="D34" i="2"/>
  <c r="E34" i="2"/>
  <c r="F34" i="2"/>
  <c r="G34" i="2"/>
  <c r="H34" i="2"/>
  <c r="J34" i="2"/>
  <c r="K34" i="2"/>
  <c r="D25" i="2"/>
  <c r="E25" i="2"/>
  <c r="F25" i="2"/>
  <c r="G25" i="2"/>
  <c r="H25" i="2"/>
  <c r="J25" i="2"/>
  <c r="K25" i="2"/>
  <c r="D15" i="2"/>
  <c r="E15" i="2"/>
  <c r="F15" i="2"/>
  <c r="G15" i="2"/>
  <c r="H15" i="2"/>
  <c r="J15" i="2"/>
  <c r="K15" i="2"/>
  <c r="I20" i="2"/>
  <c r="I47" i="2"/>
  <c r="I24" i="2"/>
  <c r="I18" i="4" l="1"/>
  <c r="G18" i="4"/>
  <c r="L68" i="2"/>
  <c r="F18" i="4"/>
  <c r="E18" i="4"/>
  <c r="D18" i="4"/>
  <c r="C18" i="4"/>
  <c r="I18" i="2"/>
  <c r="C4" i="4" l="1"/>
  <c r="D4" i="4"/>
  <c r="E4" i="4"/>
  <c r="F4" i="4"/>
  <c r="G4" i="4"/>
  <c r="H4" i="4"/>
  <c r="I66" i="2" l="1"/>
  <c r="I64" i="2"/>
  <c r="I65" i="2"/>
  <c r="I62" i="2"/>
  <c r="I55" i="2"/>
  <c r="H7" i="4" s="1"/>
  <c r="I56" i="2"/>
  <c r="I57" i="2"/>
  <c r="I58" i="2"/>
  <c r="I59" i="2"/>
  <c r="I60" i="2"/>
  <c r="I54" i="2"/>
  <c r="H8" i="4" s="1"/>
  <c r="I51" i="2"/>
  <c r="I52" i="2"/>
  <c r="I49" i="2"/>
  <c r="I37" i="2"/>
  <c r="I38" i="2"/>
  <c r="I39" i="2"/>
  <c r="I40" i="2"/>
  <c r="I41" i="2"/>
  <c r="I42" i="2"/>
  <c r="I43" i="2"/>
  <c r="I36" i="2"/>
  <c r="I29" i="2"/>
  <c r="I30" i="2"/>
  <c r="I31" i="2"/>
  <c r="I32" i="2"/>
  <c r="I33" i="2"/>
  <c r="I27" i="2"/>
  <c r="I22" i="2"/>
  <c r="I23" i="2"/>
  <c r="I9" i="2"/>
  <c r="H5" i="4" s="1"/>
  <c r="I10" i="2"/>
  <c r="I11" i="2"/>
  <c r="I12" i="2"/>
  <c r="I13" i="2"/>
  <c r="I14" i="2"/>
  <c r="I8" i="2"/>
  <c r="H17" i="4" l="1"/>
  <c r="I25" i="2"/>
  <c r="H12" i="4"/>
  <c r="I45" i="2"/>
  <c r="H14" i="4"/>
  <c r="H11" i="4"/>
  <c r="I34" i="2"/>
  <c r="H13" i="4"/>
  <c r="H15" i="4"/>
  <c r="H6" i="4"/>
  <c r="I67" i="2"/>
  <c r="H9" i="4"/>
  <c r="H16" i="4"/>
  <c r="I15" i="2"/>
  <c r="H10" i="4"/>
  <c r="K68" i="2"/>
  <c r="J68" i="2"/>
  <c r="H18" i="4" l="1"/>
  <c r="J32" i="3"/>
  <c r="G68" i="2" l="1"/>
  <c r="I68" i="2" l="1"/>
  <c r="H68" i="2" l="1"/>
  <c r="F68" i="2" l="1"/>
  <c r="D68" i="2" l="1"/>
  <c r="E68" i="2" l="1"/>
</calcChain>
</file>

<file path=xl/sharedStrings.xml><?xml version="1.0" encoding="utf-8"?>
<sst xmlns="http://schemas.openxmlformats.org/spreadsheetml/2006/main" count="108" uniqueCount="92">
  <si>
    <t>FACULTAD DE CIENCIAS</t>
  </si>
  <si>
    <t>FACULTAD DE CIENCIAS ECONOMICAS Y EMPRESARIALES</t>
  </si>
  <si>
    <t>FACULTAD DE DERECHO</t>
  </si>
  <si>
    <t>FACULTAD DE EDUCACION</t>
  </si>
  <si>
    <t>FACULTAD DE FILOSOFÍA Y LETRAS</t>
  </si>
  <si>
    <t>FACULTAD DE MEDICINA</t>
  </si>
  <si>
    <t>NUMERO TOTAL DE MATRICULADOS</t>
  </si>
  <si>
    <t>ARTE Y HUMANIDADES</t>
  </si>
  <si>
    <t>Total Arte y Humanidades</t>
  </si>
  <si>
    <t>TITULACIONES Y RAMAS DE ESTUDIO</t>
  </si>
  <si>
    <t>CIENCIAS</t>
  </si>
  <si>
    <t>Total Ciencias</t>
  </si>
  <si>
    <t>CIENCIAS DE LA SALUD</t>
  </si>
  <si>
    <t>Total Ciencias de la Salud</t>
  </si>
  <si>
    <t>CIENCIAS SOCIALES Y JURÍDICAS</t>
  </si>
  <si>
    <t>Total Ciencias Sociales y Jurídicas</t>
  </si>
  <si>
    <t>INGENIERÍA Y ARQUITECTURA</t>
  </si>
  <si>
    <t>Total Ingeniería y Arquitectura</t>
  </si>
  <si>
    <t>Máster Universitario en Historia Contemporánea</t>
  </si>
  <si>
    <t>Máster Universitario en Patrimonio Histórico y  Territorial</t>
  </si>
  <si>
    <t>Máster Universitario en Prehistoria y Arqueología</t>
  </si>
  <si>
    <t>Máster Universitario en Nuevos Materiales</t>
  </si>
  <si>
    <t>Máster Universitario en Computación</t>
  </si>
  <si>
    <t>Máster Universitario en Matemáticas y Computación</t>
  </si>
  <si>
    <t>Máster Universitario en Biología Molecular y Biomedicina</t>
  </si>
  <si>
    <t>Máster Universitario en Condicionantes Genéticos, Nutricionales y Ambientales del Crecimiento y el Desarrollo</t>
  </si>
  <si>
    <t>Máster Universitario en Dirección de Empresas (MBA)</t>
  </si>
  <si>
    <t>Máster Universitario en Empresa y Tecnologías de la Información</t>
  </si>
  <si>
    <t>Máster Universitario en Economía: Instrumentos del Análisis Económico</t>
  </si>
  <si>
    <t>Máster Universitario en Formación del Profesorado de Educación Secundaria</t>
  </si>
  <si>
    <t>Máster Universitario en Investigación e Innovación en Contextos Educativos</t>
  </si>
  <si>
    <t>Máster Universitario en Fundamentos y Principios del Sistema Jurídico</t>
  </si>
  <si>
    <t>Máster Universitario de Investigación en Ingeniería Ambiental</t>
  </si>
  <si>
    <t>Máster Universitario en Gestión Ambiental de Sistemas Hídricos</t>
  </si>
  <si>
    <t>Máster Universitario en Gestión Integrada de Zonas Costeras</t>
  </si>
  <si>
    <t>Máster Universitario en Ingeniería Ambiental</t>
  </si>
  <si>
    <t>Máster Universitario en Ingeniería de Costas y Puertos</t>
  </si>
  <si>
    <t>Máster Universitario en Investigación en Ingeniería Civil</t>
  </si>
  <si>
    <t>Máster Universitario en Ingeniería Química "Producción y Consumo Sostenible"</t>
  </si>
  <si>
    <t>Máster Universitario en Investigación en Ingeniería Industrial</t>
  </si>
  <si>
    <t>CENTROS Y TITULACIONES</t>
  </si>
  <si>
    <t>Máster Universitario en Ingeniería Industrial</t>
  </si>
  <si>
    <t>Máster Universitario del Mediterráneo al Atlántico: La Construcción de Europa entre el Mundo Antiguo y Medieval</t>
  </si>
  <si>
    <t>Máster Universitario en Gestión Integral e Investigación de las Heridas Crónicas</t>
  </si>
  <si>
    <t>Máster Universitario en Enseñanza del Español como Lengua Extranjera</t>
  </si>
  <si>
    <t>ESCUELA UNIVERSITARIA DE ENFERMERÍA</t>
  </si>
  <si>
    <t>CIESE COMILLAS</t>
  </si>
  <si>
    <t>Máster Universitario en Historia Moderna: La Monarquía de España, Siglos XVI, XVII Y XVIII</t>
  </si>
  <si>
    <t>Máster Universitario en Integridad y Durabilidad de Materiales, Componentes y Estructuras</t>
  </si>
  <si>
    <t>2013/14</t>
  </si>
  <si>
    <t>Máster Universitario en Física, Instrumentación y Medio Ambiente</t>
  </si>
  <si>
    <t>Máster Universitario en Iniciación a la Investigación en Salud Mental</t>
  </si>
  <si>
    <t>Máster Universitario en Investigación en Cuidados de Salud</t>
  </si>
  <si>
    <t>Máster Universitario en Ingenieria de Caminos, Canales y Puertos</t>
  </si>
  <si>
    <t>Máster Universitario en Ingenieria Marina</t>
  </si>
  <si>
    <t>Máster Universitario en Ingeniería Náutica y Gestión Marítima</t>
  </si>
  <si>
    <t>E.T.S. DE INGENIEROS INDUSTRIALES Y DE TELECOMUNICACION</t>
  </si>
  <si>
    <t>E.T.S. DE INGENIEROS DE CAMINOS, CANALES Y PUERTOS</t>
  </si>
  <si>
    <t>2014/15</t>
  </si>
  <si>
    <t>Máster Universitario en Dirección de Marketing (Empresas Turísticas)</t>
  </si>
  <si>
    <t>Máster Universitario en Ingeniería Química</t>
  </si>
  <si>
    <t>Máster Universitario en Aprendizaje y Enseñanza de Segundas Lenguas / Second Language Learning and Teaching</t>
  </si>
  <si>
    <t>Máster Universitario en Ingeniería de Telecomunicación</t>
  </si>
  <si>
    <t>Máster Universitario en Ingeniería de Minas</t>
  </si>
  <si>
    <t>Máster Universitario en Recursos Territoriales y Estrategias de Ordenación</t>
  </si>
  <si>
    <t>ESCUELA POLITÉCNICA DE INGENIERÍA DE MINAS Y ENERGÍA</t>
  </si>
  <si>
    <t>2015/16</t>
  </si>
  <si>
    <t>Máster Universitario en Acceso a la Profesión de Abogado</t>
  </si>
  <si>
    <t>Máster Universitario en Gestión Integrada de Sistemas Hídricos</t>
  </si>
  <si>
    <t>Máster Universitario en Ingeniería Informática</t>
  </si>
  <si>
    <t>Máster Universitario en Avances en Neurorrehabilitación de las Funciones Comunicativas y Motoras</t>
  </si>
  <si>
    <t>ESCUELA UNIVERSITARIA DE FISIOTERAPIA</t>
  </si>
  <si>
    <t>2016/17</t>
  </si>
  <si>
    <t>Máster Universitario en Investigación, Tecnología y Gestión de la Construcción en Europa - Master in Construction Research, Technology and Management in Europe</t>
  </si>
  <si>
    <t>TOTAL</t>
  </si>
  <si>
    <t>MUJERES</t>
  </si>
  <si>
    <t>HOMBRES</t>
  </si>
  <si>
    <t>2017/18</t>
  </si>
  <si>
    <t>Máster Universitario en Data Science</t>
  </si>
  <si>
    <t>2018/19</t>
  </si>
  <si>
    <t>Máster Universitario en Física de Partículas y del Cosmos</t>
  </si>
  <si>
    <t>Máster Universitario en Química Teórica y Modelización Computacional</t>
  </si>
  <si>
    <t>Máster Universitario en Costas y Puertos</t>
  </si>
  <si>
    <t>2019/20</t>
  </si>
  <si>
    <t>PLAZAS 2019/20</t>
  </si>
  <si>
    <t>E.T.S. DE NAÚTICA</t>
  </si>
  <si>
    <t>-</t>
  </si>
  <si>
    <t>Máster Universitario en Ciencia e Ingeniería de la Luz</t>
  </si>
  <si>
    <t>Máster Universitario en Fisioterapia del Deporte y Readaptación a la Actividad Física</t>
  </si>
  <si>
    <t>2012/13</t>
  </si>
  <si>
    <r>
      <t xml:space="preserve">EVOLUCIÓN DEL NÚMERO DE </t>
    </r>
    <r>
      <rPr>
        <b/>
        <sz val="14"/>
        <color rgb="FF7030A0"/>
        <rFont val="Verdana"/>
        <family val="2"/>
      </rPr>
      <t>ALUMNOS DE NUEVO INGRESO POR RAMAS DE CONOCIMIENTO</t>
    </r>
    <r>
      <rPr>
        <b/>
        <sz val="14"/>
        <color theme="8" tint="-0.499984740745262"/>
        <rFont val="Verdana"/>
        <family val="2"/>
      </rPr>
      <t xml:space="preserve"> EN ESTUDIOS DE MÁSTER OFICIAL 2012/13 - 2019/2020</t>
    </r>
  </si>
  <si>
    <r>
      <t xml:space="preserve">EVOLUCIÓN DEL NÚMERO DE </t>
    </r>
    <r>
      <rPr>
        <b/>
        <sz val="14"/>
        <color rgb="FF7030A0"/>
        <rFont val="Verdana"/>
        <family val="2"/>
      </rPr>
      <t>ALUMNOS DE NUEVO INGRESO POR CENTRO</t>
    </r>
    <r>
      <rPr>
        <b/>
        <sz val="14"/>
        <color theme="8" tint="-0.499984740745262"/>
        <rFont val="Verdana"/>
        <family val="2"/>
      </rPr>
      <t xml:space="preserve"> EN ESTUDIOS DE MÁSTER OFICIAL  2012/13 - 2019/2020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</si>
</sst>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Verdana"/>
      <family val="2"/>
    </font>
    <font>
      <b/>
      <sz val="9"/>
      <color indexed="9"/>
      <name val="Arial"/>
      <family val="2"/>
    </font>
    <font>
      <b/>
      <sz val="9"/>
      <color indexed="21"/>
      <name val="Arial"/>
      <family val="2"/>
    </font>
    <font>
      <sz val="9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</font>
    <font>
      <b/>
      <sz val="14"/>
      <color theme="8" tint="-0.499984740745262"/>
      <name val="Verdana"/>
      <family val="2"/>
    </font>
    <font>
      <b/>
      <sz val="14"/>
      <color rgb="FF7030A0"/>
      <name val="Verdana"/>
      <family val="2"/>
    </font>
    <font>
      <b/>
      <sz val="9"/>
      <name val="Arial"/>
      <family val="2"/>
    </font>
    <font>
      <b/>
      <sz val="10"/>
      <name val="Verdana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indexed="64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auto="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/>
    <xf numFmtId="0" fontId="1" fillId="0" borderId="0" xfId="0" applyFont="1"/>
    <xf numFmtId="0" fontId="4" fillId="0" borderId="0" xfId="0" applyNumberFormat="1" applyFont="1"/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/>
    </xf>
    <xf numFmtId="0" fontId="10" fillId="0" borderId="0" xfId="0" applyNumberFormat="1" applyFont="1"/>
    <xf numFmtId="0" fontId="10" fillId="0" borderId="0" xfId="0" applyNumberFormat="1" applyFont="1" applyAlignment="1">
      <alignment horizontal="center"/>
    </xf>
    <xf numFmtId="0" fontId="4" fillId="3" borderId="9" xfId="0" applyNumberFormat="1" applyFont="1" applyFill="1" applyBorder="1" applyAlignment="1">
      <alignment vertical="center" wrapText="1"/>
    </xf>
    <xf numFmtId="0" fontId="4" fillId="3" borderId="9" xfId="0" applyNumberFormat="1" applyFont="1" applyFill="1" applyBorder="1" applyAlignment="1">
      <alignment horizontal="left" vertical="center" wrapText="1"/>
    </xf>
    <xf numFmtId="3" fontId="6" fillId="6" borderId="12" xfId="0" applyNumberFormat="1" applyFont="1" applyFill="1" applyBorder="1"/>
    <xf numFmtId="3" fontId="6" fillId="6" borderId="3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3" fontId="6" fillId="6" borderId="10" xfId="0" applyNumberFormat="1" applyFont="1" applyFill="1" applyBorder="1"/>
    <xf numFmtId="3" fontId="6" fillId="6" borderId="4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/>
    </xf>
    <xf numFmtId="3" fontId="6" fillId="6" borderId="7" xfId="0" applyNumberFormat="1" applyFont="1" applyFill="1" applyBorder="1" applyAlignment="1">
      <alignment horizontal="center" vertical="center"/>
    </xf>
    <xf numFmtId="0" fontId="11" fillId="5" borderId="14" xfId="0" applyNumberFormat="1" applyFont="1" applyFill="1" applyBorder="1" applyAlignment="1">
      <alignment vertical="center" wrapText="1"/>
    </xf>
    <xf numFmtId="0" fontId="11" fillId="5" borderId="15" xfId="0" applyNumberFormat="1" applyFont="1" applyFill="1" applyBorder="1" applyAlignment="1">
      <alignment horizontal="center" vertical="center" wrapText="1"/>
    </xf>
    <xf numFmtId="3" fontId="11" fillId="5" borderId="15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center"/>
    </xf>
    <xf numFmtId="3" fontId="11" fillId="5" borderId="23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left" vertical="center" wrapText="1"/>
    </xf>
    <xf numFmtId="0" fontId="2" fillId="4" borderId="18" xfId="0" applyNumberFormat="1" applyFont="1" applyFill="1" applyBorder="1" applyAlignment="1">
      <alignment vertical="center" wrapText="1"/>
    </xf>
    <xf numFmtId="0" fontId="2" fillId="4" borderId="24" xfId="0" applyNumberFormat="1" applyFont="1" applyFill="1" applyBorder="1" applyAlignment="1">
      <alignment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2" fillId="4" borderId="3" xfId="0" applyNumberFormat="1" applyFont="1" applyFill="1" applyBorder="1" applyAlignment="1">
      <alignment horizontal="center" vertical="center" wrapText="1"/>
    </xf>
    <xf numFmtId="0" fontId="4" fillId="3" borderId="28" xfId="0" applyNumberFormat="1" applyFont="1" applyFill="1" applyBorder="1" applyAlignment="1">
      <alignment horizontal="center" vertical="center" wrapText="1"/>
    </xf>
    <xf numFmtId="0" fontId="2" fillId="4" borderId="29" xfId="0" applyNumberFormat="1" applyFont="1" applyFill="1" applyBorder="1" applyAlignment="1">
      <alignment horizontal="center" vertical="center" wrapText="1"/>
    </xf>
    <xf numFmtId="3" fontId="6" fillId="6" borderId="30" xfId="0" applyNumberFormat="1" applyFont="1" applyFill="1" applyBorder="1" applyAlignment="1">
      <alignment horizontal="center" vertical="center"/>
    </xf>
    <xf numFmtId="3" fontId="6" fillId="6" borderId="31" xfId="0" applyNumberFormat="1" applyFont="1" applyFill="1" applyBorder="1" applyAlignment="1">
      <alignment horizontal="center" vertical="center"/>
    </xf>
    <xf numFmtId="3" fontId="6" fillId="6" borderId="21" xfId="0" applyNumberFormat="1" applyFont="1" applyFill="1" applyBorder="1" applyAlignment="1">
      <alignment horizontal="center" vertical="center"/>
    </xf>
    <xf numFmtId="3" fontId="6" fillId="6" borderId="32" xfId="0" applyNumberFormat="1" applyFont="1" applyFill="1" applyBorder="1" applyAlignment="1">
      <alignment horizontal="center" vertical="center"/>
    </xf>
    <xf numFmtId="3" fontId="6" fillId="6" borderId="33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 wrapText="1"/>
    </xf>
    <xf numFmtId="0" fontId="4" fillId="2" borderId="28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4" fillId="3" borderId="35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3" fontId="6" fillId="6" borderId="36" xfId="0" applyNumberFormat="1" applyFont="1" applyFill="1" applyBorder="1" applyAlignment="1">
      <alignment horizontal="center" vertical="center"/>
    </xf>
    <xf numFmtId="3" fontId="6" fillId="6" borderId="37" xfId="0" applyNumberFormat="1" applyFont="1" applyFill="1" applyBorder="1" applyAlignment="1">
      <alignment horizontal="center" vertical="center"/>
    </xf>
    <xf numFmtId="3" fontId="6" fillId="6" borderId="38" xfId="0" applyNumberFormat="1" applyFont="1" applyFill="1" applyBorder="1" applyAlignment="1">
      <alignment horizontal="center" vertical="center"/>
    </xf>
    <xf numFmtId="3" fontId="6" fillId="6" borderId="39" xfId="0" applyNumberFormat="1" applyFont="1" applyFill="1" applyBorder="1" applyAlignment="1">
      <alignment horizontal="center" vertical="center"/>
    </xf>
    <xf numFmtId="3" fontId="6" fillId="6" borderId="40" xfId="0" applyNumberFormat="1" applyFont="1" applyFill="1" applyBorder="1" applyAlignment="1">
      <alignment horizontal="center" vertical="center"/>
    </xf>
    <xf numFmtId="3" fontId="6" fillId="6" borderId="41" xfId="0" applyNumberFormat="1" applyFont="1" applyFill="1" applyBorder="1" applyAlignment="1">
      <alignment horizontal="center" vertical="center"/>
    </xf>
    <xf numFmtId="3" fontId="6" fillId="6" borderId="42" xfId="0" applyNumberFormat="1" applyFont="1" applyFill="1" applyBorder="1" applyAlignment="1">
      <alignment horizontal="center" vertical="center"/>
    </xf>
    <xf numFmtId="3" fontId="6" fillId="6" borderId="43" xfId="0" applyNumberFormat="1" applyFont="1" applyFill="1" applyBorder="1" applyAlignment="1">
      <alignment horizontal="center" vertical="center"/>
    </xf>
    <xf numFmtId="3" fontId="6" fillId="6" borderId="44" xfId="0" applyNumberFormat="1" applyFont="1" applyFill="1" applyBorder="1" applyAlignment="1">
      <alignment horizontal="center" vertical="center"/>
    </xf>
    <xf numFmtId="3" fontId="6" fillId="6" borderId="45" xfId="0" applyNumberFormat="1" applyFont="1" applyFill="1" applyBorder="1" applyAlignment="1">
      <alignment horizontal="center" vertical="center"/>
    </xf>
    <xf numFmtId="3" fontId="6" fillId="6" borderId="46" xfId="0" applyNumberFormat="1" applyFont="1" applyFill="1" applyBorder="1" applyAlignment="1">
      <alignment horizontal="center" vertical="center"/>
    </xf>
    <xf numFmtId="3" fontId="6" fillId="6" borderId="47" xfId="0" applyNumberFormat="1" applyFont="1" applyFill="1" applyBorder="1" applyAlignment="1">
      <alignment horizontal="center" vertical="center"/>
    </xf>
    <xf numFmtId="3" fontId="11" fillId="5" borderId="49" xfId="0" applyNumberFormat="1" applyFont="1" applyFill="1" applyBorder="1" applyAlignment="1">
      <alignment horizontal="center" vertical="center" wrapText="1"/>
    </xf>
    <xf numFmtId="3" fontId="6" fillId="6" borderId="50" xfId="0" applyNumberFormat="1" applyFont="1" applyFill="1" applyBorder="1" applyAlignment="1">
      <alignment horizontal="center" vertical="center"/>
    </xf>
    <xf numFmtId="3" fontId="11" fillId="5" borderId="51" xfId="0" applyNumberFormat="1" applyFont="1" applyFill="1" applyBorder="1" applyAlignment="1">
      <alignment horizontal="center" vertical="center" wrapText="1"/>
    </xf>
    <xf numFmtId="0" fontId="4" fillId="3" borderId="52" xfId="0" applyNumberFormat="1" applyFont="1" applyFill="1" applyBorder="1" applyAlignment="1">
      <alignment horizontal="center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0" fontId="4" fillId="2" borderId="52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3" fontId="6" fillId="6" borderId="53" xfId="0" applyNumberFormat="1" applyFont="1" applyFill="1" applyBorder="1" applyAlignment="1">
      <alignment horizontal="center" vertical="center"/>
    </xf>
    <xf numFmtId="3" fontId="11" fillId="5" borderId="54" xfId="0" applyNumberFormat="1" applyFont="1" applyFill="1" applyBorder="1" applyAlignment="1">
      <alignment horizontal="center" vertical="center" wrapText="1"/>
    </xf>
    <xf numFmtId="3" fontId="11" fillId="5" borderId="55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0" fontId="4" fillId="2" borderId="56" xfId="0" applyNumberFormat="1" applyFont="1" applyFill="1" applyBorder="1" applyAlignment="1">
      <alignment horizontal="center" vertical="center"/>
    </xf>
    <xf numFmtId="0" fontId="9" fillId="2" borderId="57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 wrapText="1"/>
    </xf>
    <xf numFmtId="0" fontId="9" fillId="2" borderId="35" xfId="0" applyNumberFormat="1" applyFont="1" applyFill="1" applyBorder="1" applyAlignment="1">
      <alignment horizontal="center" vertical="center"/>
    </xf>
    <xf numFmtId="0" fontId="4" fillId="2" borderId="58" xfId="0" applyNumberFormat="1" applyFont="1" applyFill="1" applyBorder="1" applyAlignment="1">
      <alignment horizontal="center" vertical="center"/>
    </xf>
    <xf numFmtId="0" fontId="4" fillId="2" borderId="35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0" borderId="52" xfId="0" applyNumberFormat="1" applyFont="1" applyFill="1" applyBorder="1" applyAlignment="1">
      <alignment horizontal="center" vertical="center"/>
    </xf>
    <xf numFmtId="0" fontId="4" fillId="2" borderId="59" xfId="0" applyNumberFormat="1" applyFont="1" applyFill="1" applyBorder="1" applyAlignment="1">
      <alignment horizontal="center" vertical="center"/>
    </xf>
    <xf numFmtId="0" fontId="4" fillId="2" borderId="57" xfId="0" applyNumberFormat="1" applyFont="1" applyFill="1" applyBorder="1" applyAlignment="1">
      <alignment horizontal="center" vertical="center"/>
    </xf>
    <xf numFmtId="0" fontId="9" fillId="0" borderId="5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wrapText="1"/>
    </xf>
    <xf numFmtId="0" fontId="0" fillId="0" borderId="35" xfId="0" applyNumberFormat="1" applyBorder="1" applyAlignment="1">
      <alignment horizontal="center" wrapText="1"/>
    </xf>
    <xf numFmtId="0" fontId="4" fillId="2" borderId="52" xfId="0" applyNumberFormat="1" applyFont="1" applyFill="1" applyBorder="1" applyAlignment="1">
      <alignment horizontal="center" vertical="center"/>
    </xf>
    <xf numFmtId="0" fontId="9" fillId="0" borderId="60" xfId="0" applyNumberFormat="1" applyFont="1" applyFill="1" applyBorder="1" applyAlignment="1">
      <alignment horizontal="center" vertical="center" wrapText="1"/>
    </xf>
    <xf numFmtId="0" fontId="4" fillId="0" borderId="58" xfId="0" applyNumberFormat="1" applyFont="1" applyBorder="1" applyAlignment="1">
      <alignment horizontal="center" vertical="center"/>
    </xf>
    <xf numFmtId="0" fontId="4" fillId="0" borderId="61" xfId="0" applyNumberFormat="1" applyFont="1" applyBorder="1" applyAlignment="1">
      <alignment horizontal="center" vertical="center"/>
    </xf>
    <xf numFmtId="0" fontId="9" fillId="0" borderId="59" xfId="0" applyNumberFormat="1" applyFont="1" applyBorder="1" applyAlignment="1">
      <alignment horizontal="center" vertical="center"/>
    </xf>
    <xf numFmtId="0" fontId="4" fillId="3" borderId="56" xfId="0" applyNumberFormat="1" applyFont="1" applyFill="1" applyBorder="1" applyAlignment="1">
      <alignment horizontal="center" vertical="center"/>
    </xf>
    <xf numFmtId="0" fontId="4" fillId="3" borderId="57" xfId="0" applyNumberFormat="1" applyFont="1" applyFill="1" applyBorder="1" applyAlignment="1">
      <alignment horizontal="center" vertical="center"/>
    </xf>
    <xf numFmtId="0" fontId="9" fillId="0" borderId="52" xfId="0" applyNumberFormat="1" applyFont="1" applyBorder="1" applyAlignment="1">
      <alignment horizontal="center" vertical="center"/>
    </xf>
    <xf numFmtId="0" fontId="9" fillId="0" borderId="60" xfId="0" applyNumberFormat="1" applyFont="1" applyBorder="1" applyAlignment="1">
      <alignment horizontal="center" vertical="center"/>
    </xf>
    <xf numFmtId="0" fontId="0" fillId="0" borderId="58" xfId="0" applyNumberFormat="1" applyBorder="1" applyAlignment="1">
      <alignment horizontal="center" wrapText="1"/>
    </xf>
    <xf numFmtId="0" fontId="0" fillId="0" borderId="61" xfId="0" applyNumberFormat="1" applyBorder="1" applyAlignment="1">
      <alignment horizontal="center" wrapText="1"/>
    </xf>
    <xf numFmtId="0" fontId="9" fillId="2" borderId="52" xfId="0" applyNumberFormat="1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4" fillId="2" borderId="62" xfId="0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wrapText="1"/>
    </xf>
    <xf numFmtId="0" fontId="4" fillId="0" borderId="28" xfId="0" applyNumberFormat="1" applyFont="1" applyBorder="1" applyAlignment="1">
      <alignment horizontal="center" wrapText="1"/>
    </xf>
    <xf numFmtId="0" fontId="4" fillId="2" borderId="28" xfId="0" applyNumberFormat="1" applyFont="1" applyFill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4" fillId="0" borderId="63" xfId="0" applyNumberFormat="1" applyFont="1" applyBorder="1" applyAlignment="1">
      <alignment horizontal="center" vertical="center"/>
    </xf>
    <xf numFmtId="0" fontId="4" fillId="3" borderId="62" xfId="0" applyNumberFormat="1" applyFont="1" applyFill="1" applyBorder="1" applyAlignment="1">
      <alignment horizontal="center" vertical="center"/>
    </xf>
    <xf numFmtId="0" fontId="4" fillId="3" borderId="28" xfId="0" applyNumberFormat="1" applyFont="1" applyFill="1" applyBorder="1" applyAlignment="1">
      <alignment horizontal="center" vertical="center"/>
    </xf>
    <xf numFmtId="0" fontId="4" fillId="0" borderId="58" xfId="0" applyNumberFormat="1" applyFont="1" applyBorder="1" applyAlignment="1">
      <alignment horizontal="center" wrapText="1"/>
    </xf>
    <xf numFmtId="0" fontId="4" fillId="0" borderId="63" xfId="0" applyNumberFormat="1" applyFont="1" applyBorder="1" applyAlignment="1">
      <alignment horizontal="center" wrapText="1"/>
    </xf>
    <xf numFmtId="0" fontId="9" fillId="3" borderId="52" xfId="0" applyNumberFormat="1" applyFont="1" applyFill="1" applyBorder="1" applyAlignment="1">
      <alignment horizontal="center" vertical="center" wrapText="1"/>
    </xf>
    <xf numFmtId="0" fontId="9" fillId="2" borderId="28" xfId="0" applyNumberFormat="1" applyFont="1" applyFill="1" applyBorder="1" applyAlignment="1">
      <alignment horizontal="center" vertical="center"/>
    </xf>
    <xf numFmtId="0" fontId="9" fillId="2" borderId="52" xfId="0" applyNumberFormat="1" applyFont="1" applyFill="1" applyBorder="1" applyAlignment="1">
      <alignment horizontal="center" vertical="center" wrapText="1"/>
    </xf>
    <xf numFmtId="0" fontId="9" fillId="0" borderId="52" xfId="0" applyNumberFormat="1" applyFont="1" applyBorder="1" applyAlignment="1">
      <alignment horizontal="center" vertical="center" wrapText="1"/>
    </xf>
    <xf numFmtId="3" fontId="4" fillId="3" borderId="28" xfId="0" applyNumberFormat="1" applyFont="1" applyFill="1" applyBorder="1" applyAlignment="1">
      <alignment horizontal="center" vertical="center" wrapText="1"/>
    </xf>
    <xf numFmtId="0" fontId="9" fillId="0" borderId="4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0" borderId="48" xfId="0" applyNumberFormat="1" applyFont="1" applyFill="1" applyBorder="1" applyAlignment="1">
      <alignment horizontal="center" vertical="center" wrapText="1"/>
    </xf>
    <xf numFmtId="0" fontId="4" fillId="0" borderId="48" xfId="0" applyNumberFormat="1" applyFont="1" applyBorder="1" applyAlignment="1">
      <alignment horizontal="center" vertical="center"/>
    </xf>
    <xf numFmtId="0" fontId="4" fillId="0" borderId="64" xfId="0" applyNumberFormat="1" applyFont="1" applyBorder="1" applyAlignment="1">
      <alignment horizontal="center" vertical="center"/>
    </xf>
    <xf numFmtId="0" fontId="4" fillId="2" borderId="64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3" fontId="6" fillId="6" borderId="7" xfId="0" applyNumberFormat="1" applyFont="1" applyFill="1" applyBorder="1" applyAlignment="1">
      <alignment horizontal="center" vertical="center"/>
    </xf>
    <xf numFmtId="3" fontId="11" fillId="5" borderId="15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65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0" borderId="65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/>
    <xf numFmtId="0" fontId="3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0" borderId="65" xfId="0" applyNumberFormat="1" applyFont="1" applyBorder="1" applyAlignment="1">
      <alignment horizontal="center" vertical="center"/>
    </xf>
    <xf numFmtId="0" fontId="4" fillId="0" borderId="65" xfId="0" applyNumberFormat="1" applyFont="1" applyBorder="1" applyAlignment="1">
      <alignment horizontal="center" vertical="center" wrapText="1"/>
    </xf>
    <xf numFmtId="0" fontId="4" fillId="0" borderId="48" xfId="0" applyNumberFormat="1" applyFont="1" applyBorder="1" applyAlignment="1">
      <alignment horizontal="center" vertical="center" wrapText="1"/>
    </xf>
    <xf numFmtId="0" fontId="4" fillId="0" borderId="66" xfId="0" applyNumberFormat="1" applyFont="1" applyBorder="1" applyAlignment="1">
      <alignment horizontal="center" vertical="center" wrapText="1"/>
    </xf>
    <xf numFmtId="0" fontId="4" fillId="2" borderId="65" xfId="0" applyNumberFormat="1" applyFont="1" applyFill="1" applyBorder="1" applyAlignment="1">
      <alignment horizontal="center" vertical="center" wrapText="1"/>
    </xf>
    <xf numFmtId="0" fontId="4" fillId="0" borderId="66" xfId="0" applyNumberFormat="1" applyFont="1" applyBorder="1" applyAlignment="1">
      <alignment horizontal="center" vertical="center"/>
    </xf>
    <xf numFmtId="0" fontId="4" fillId="3" borderId="65" xfId="0" applyNumberFormat="1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left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2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15967"/>
      <color rgb="FF216D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>
                <a:solidFill>
                  <a:schemeClr val="accent5">
                    <a:lumMod val="50000"/>
                  </a:schemeClr>
                </a:solidFill>
              </a:rPr>
              <a:t>EVOLUCIÓN</a:t>
            </a:r>
            <a:r>
              <a:rPr lang="es-ES" baseline="0">
                <a:solidFill>
                  <a:schemeClr val="accent5">
                    <a:lumMod val="50000"/>
                  </a:schemeClr>
                </a:solidFill>
              </a:rPr>
              <a:t> DEL NÚMERO DE ALUMNOS DE NUEVO INGRESO POR RAMAS 2012/13 - 2019/20</a:t>
            </a:r>
            <a:endParaRPr lang="es-ES">
              <a:solidFill>
                <a:schemeClr val="accent5">
                  <a:lumMod val="50000"/>
                </a:schemeClr>
              </a:solidFill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Ramas!$C$5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cat>
            <c:strRef>
              <c:f>(Ramas!$A$15,Ramas!$A$25,Ramas!$A$34,Ramas!$A$45,Ramas!$A$67)</c:f>
              <c:strCache>
                <c:ptCount val="5"/>
                <c:pt idx="0">
                  <c:v>Total Arte y Humanidades</c:v>
                </c:pt>
                <c:pt idx="1">
                  <c:v>Total Ciencias</c:v>
                </c:pt>
                <c:pt idx="2">
                  <c:v>Total Ciencias de la Salud</c:v>
                </c:pt>
                <c:pt idx="3">
                  <c:v>Total Ciencias Sociales y Jurídicas</c:v>
                </c:pt>
                <c:pt idx="4">
                  <c:v>Total Ingeniería y Arquitectura</c:v>
                </c:pt>
              </c:strCache>
            </c:strRef>
          </c:cat>
          <c:val>
            <c:numRef>
              <c:f>(Ramas!$C$15,Ramas!$C$25,Ramas!$C$34,Ramas!$C$45,Ramas!$C$67)</c:f>
              <c:numCache>
                <c:formatCode>#,##0</c:formatCode>
                <c:ptCount val="5"/>
                <c:pt idx="0">
                  <c:v>68</c:v>
                </c:pt>
                <c:pt idx="1">
                  <c:v>14</c:v>
                </c:pt>
                <c:pt idx="2">
                  <c:v>43</c:v>
                </c:pt>
                <c:pt idx="3">
                  <c:v>182</c:v>
                </c:pt>
                <c:pt idx="4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7F4D-439C-BA9F-2B7381B15909}"/>
            </c:ext>
          </c:extLst>
        </c:ser>
        <c:ser>
          <c:idx val="2"/>
          <c:order val="1"/>
          <c:tx>
            <c:strRef>
              <c:f>Ramas!$D$5</c:f>
              <c:strCache>
                <c:ptCount val="1"/>
                <c:pt idx="0">
                  <c:v>2013/14</c:v>
                </c:pt>
              </c:strCache>
            </c:strRef>
          </c:tx>
          <c:invertIfNegative val="0"/>
          <c:cat>
            <c:strRef>
              <c:f>(Ramas!$A$15,Ramas!$A$25,Ramas!$A$34,Ramas!$A$45,Ramas!$A$67)</c:f>
              <c:strCache>
                <c:ptCount val="5"/>
                <c:pt idx="0">
                  <c:v>Total Arte y Humanidades</c:v>
                </c:pt>
                <c:pt idx="1">
                  <c:v>Total Ciencias</c:v>
                </c:pt>
                <c:pt idx="2">
                  <c:v>Total Ciencias de la Salud</c:v>
                </c:pt>
                <c:pt idx="3">
                  <c:v>Total Ciencias Sociales y Jurídicas</c:v>
                </c:pt>
                <c:pt idx="4">
                  <c:v>Total Ingeniería y Arquitectura</c:v>
                </c:pt>
              </c:strCache>
            </c:strRef>
          </c:cat>
          <c:val>
            <c:numRef>
              <c:f>(Ramas!$D$15,Ramas!$D$25,Ramas!$D$34,Ramas!$D$45,Ramas!$D$67)</c:f>
              <c:numCache>
                <c:formatCode>#,##0</c:formatCode>
                <c:ptCount val="5"/>
                <c:pt idx="0">
                  <c:v>77</c:v>
                </c:pt>
                <c:pt idx="1">
                  <c:v>20</c:v>
                </c:pt>
                <c:pt idx="2">
                  <c:v>71</c:v>
                </c:pt>
                <c:pt idx="3">
                  <c:v>219</c:v>
                </c:pt>
                <c:pt idx="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6-4D3B-95C6-72654715DF62}"/>
            </c:ext>
          </c:extLst>
        </c:ser>
        <c:ser>
          <c:idx val="3"/>
          <c:order val="2"/>
          <c:tx>
            <c:strRef>
              <c:f>Ramas!$E$5</c:f>
              <c:strCache>
                <c:ptCount val="1"/>
                <c:pt idx="0">
                  <c:v>2014/15</c:v>
                </c:pt>
              </c:strCache>
            </c:strRef>
          </c:tx>
          <c:invertIfNegative val="0"/>
          <c:cat>
            <c:strRef>
              <c:f>(Ramas!$A$15,Ramas!$A$25,Ramas!$A$34,Ramas!$A$45,Ramas!$A$67)</c:f>
              <c:strCache>
                <c:ptCount val="5"/>
                <c:pt idx="0">
                  <c:v>Total Arte y Humanidades</c:v>
                </c:pt>
                <c:pt idx="1">
                  <c:v>Total Ciencias</c:v>
                </c:pt>
                <c:pt idx="2">
                  <c:v>Total Ciencias de la Salud</c:v>
                </c:pt>
                <c:pt idx="3">
                  <c:v>Total Ciencias Sociales y Jurídicas</c:v>
                </c:pt>
                <c:pt idx="4">
                  <c:v>Total Ingeniería y Arquitectura</c:v>
                </c:pt>
              </c:strCache>
            </c:strRef>
          </c:cat>
          <c:val>
            <c:numRef>
              <c:f>(Ramas!$E$15,Ramas!$E$25,Ramas!$E$34,Ramas!$E$45,Ramas!$E$67)</c:f>
              <c:numCache>
                <c:formatCode>#,##0</c:formatCode>
                <c:ptCount val="5"/>
                <c:pt idx="0">
                  <c:v>84</c:v>
                </c:pt>
                <c:pt idx="1">
                  <c:v>19</c:v>
                </c:pt>
                <c:pt idx="2">
                  <c:v>84</c:v>
                </c:pt>
                <c:pt idx="3">
                  <c:v>221</c:v>
                </c:pt>
                <c:pt idx="4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6-4D3B-95C6-72654715DF62}"/>
            </c:ext>
          </c:extLst>
        </c:ser>
        <c:ser>
          <c:idx val="4"/>
          <c:order val="3"/>
          <c:tx>
            <c:strRef>
              <c:f>Ramas!$F$5</c:f>
              <c:strCache>
                <c:ptCount val="1"/>
                <c:pt idx="0">
                  <c:v>2015/16</c:v>
                </c:pt>
              </c:strCache>
            </c:strRef>
          </c:tx>
          <c:invertIfNegative val="0"/>
          <c:cat>
            <c:strRef>
              <c:f>(Ramas!$A$15,Ramas!$A$25,Ramas!$A$34,Ramas!$A$45,Ramas!$A$67)</c:f>
              <c:strCache>
                <c:ptCount val="5"/>
                <c:pt idx="0">
                  <c:v>Total Arte y Humanidades</c:v>
                </c:pt>
                <c:pt idx="1">
                  <c:v>Total Ciencias</c:v>
                </c:pt>
                <c:pt idx="2">
                  <c:v>Total Ciencias de la Salud</c:v>
                </c:pt>
                <c:pt idx="3">
                  <c:v>Total Ciencias Sociales y Jurídicas</c:v>
                </c:pt>
                <c:pt idx="4">
                  <c:v>Total Ingeniería y Arquitectura</c:v>
                </c:pt>
              </c:strCache>
            </c:strRef>
          </c:cat>
          <c:val>
            <c:numRef>
              <c:f>(Ramas!$F$15,Ramas!$F$25,Ramas!$F$34,Ramas!$F$45,Ramas!$F$67)</c:f>
              <c:numCache>
                <c:formatCode>#,##0</c:formatCode>
                <c:ptCount val="5"/>
                <c:pt idx="0">
                  <c:v>68</c:v>
                </c:pt>
                <c:pt idx="1">
                  <c:v>13</c:v>
                </c:pt>
                <c:pt idx="2">
                  <c:v>87</c:v>
                </c:pt>
                <c:pt idx="3">
                  <c:v>234</c:v>
                </c:pt>
                <c:pt idx="4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86-4D3B-95C6-72654715DF62}"/>
            </c:ext>
          </c:extLst>
        </c:ser>
        <c:ser>
          <c:idx val="5"/>
          <c:order val="4"/>
          <c:tx>
            <c:strRef>
              <c:f>Ramas!$G$5</c:f>
              <c:strCache>
                <c:ptCount val="1"/>
                <c:pt idx="0">
                  <c:v>2016/17</c:v>
                </c:pt>
              </c:strCache>
            </c:strRef>
          </c:tx>
          <c:invertIfNegative val="0"/>
          <c:cat>
            <c:strRef>
              <c:f>(Ramas!$A$15,Ramas!$A$25,Ramas!$A$34,Ramas!$A$45,Ramas!$A$67)</c:f>
              <c:strCache>
                <c:ptCount val="5"/>
                <c:pt idx="0">
                  <c:v>Total Arte y Humanidades</c:v>
                </c:pt>
                <c:pt idx="1">
                  <c:v>Total Ciencias</c:v>
                </c:pt>
                <c:pt idx="2">
                  <c:v>Total Ciencias de la Salud</c:v>
                </c:pt>
                <c:pt idx="3">
                  <c:v>Total Ciencias Sociales y Jurídicas</c:v>
                </c:pt>
                <c:pt idx="4">
                  <c:v>Total Ingeniería y Arquitectura</c:v>
                </c:pt>
              </c:strCache>
            </c:strRef>
          </c:cat>
          <c:val>
            <c:numRef>
              <c:f>(Ramas!$G$15,Ramas!$G$25,Ramas!$G$34,Ramas!$G$45,Ramas!$G$67)</c:f>
              <c:numCache>
                <c:formatCode>#,##0</c:formatCode>
                <c:ptCount val="5"/>
                <c:pt idx="0">
                  <c:v>76</c:v>
                </c:pt>
                <c:pt idx="1">
                  <c:v>17</c:v>
                </c:pt>
                <c:pt idx="2">
                  <c:v>83</c:v>
                </c:pt>
                <c:pt idx="3">
                  <c:v>242</c:v>
                </c:pt>
                <c:pt idx="4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86-4D3B-95C6-72654715DF62}"/>
            </c:ext>
          </c:extLst>
        </c:ser>
        <c:ser>
          <c:idx val="6"/>
          <c:order val="5"/>
          <c:tx>
            <c:strRef>
              <c:f>Ramas!$H$5</c:f>
              <c:strCache>
                <c:ptCount val="1"/>
                <c:pt idx="0">
                  <c:v>2017/18</c:v>
                </c:pt>
              </c:strCache>
            </c:strRef>
          </c:tx>
          <c:invertIfNegative val="0"/>
          <c:cat>
            <c:strRef>
              <c:f>(Ramas!$A$15,Ramas!$A$25,Ramas!$A$34,Ramas!$A$45,Ramas!$A$67)</c:f>
              <c:strCache>
                <c:ptCount val="5"/>
                <c:pt idx="0">
                  <c:v>Total Arte y Humanidades</c:v>
                </c:pt>
                <c:pt idx="1">
                  <c:v>Total Ciencias</c:v>
                </c:pt>
                <c:pt idx="2">
                  <c:v>Total Ciencias de la Salud</c:v>
                </c:pt>
                <c:pt idx="3">
                  <c:v>Total Ciencias Sociales y Jurídicas</c:v>
                </c:pt>
                <c:pt idx="4">
                  <c:v>Total Ingeniería y Arquitectura</c:v>
                </c:pt>
              </c:strCache>
            </c:strRef>
          </c:cat>
          <c:val>
            <c:numRef>
              <c:f>(Ramas!$H$15,Ramas!$H$25,Ramas!$H$34,Ramas!$H$45,Ramas!$H$67)</c:f>
              <c:numCache>
                <c:formatCode>#,##0</c:formatCode>
                <c:ptCount val="5"/>
                <c:pt idx="0">
                  <c:v>75</c:v>
                </c:pt>
                <c:pt idx="1">
                  <c:v>20</c:v>
                </c:pt>
                <c:pt idx="2">
                  <c:v>70</c:v>
                </c:pt>
                <c:pt idx="3">
                  <c:v>224</c:v>
                </c:pt>
                <c:pt idx="4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86-4D3B-95C6-72654715DF62}"/>
            </c:ext>
          </c:extLst>
        </c:ser>
        <c:ser>
          <c:idx val="7"/>
          <c:order val="6"/>
          <c:tx>
            <c:strRef>
              <c:f>Ramas!$I$5</c:f>
              <c:strCache>
                <c:ptCount val="1"/>
                <c:pt idx="0">
                  <c:v>2018/19</c:v>
                </c:pt>
              </c:strCache>
            </c:strRef>
          </c:tx>
          <c:invertIfNegative val="0"/>
          <c:cat>
            <c:strRef>
              <c:f>(Ramas!$A$15,Ramas!$A$25,Ramas!$A$34,Ramas!$A$45,Ramas!$A$67)</c:f>
              <c:strCache>
                <c:ptCount val="5"/>
                <c:pt idx="0">
                  <c:v>Total Arte y Humanidades</c:v>
                </c:pt>
                <c:pt idx="1">
                  <c:v>Total Ciencias</c:v>
                </c:pt>
                <c:pt idx="2">
                  <c:v>Total Ciencias de la Salud</c:v>
                </c:pt>
                <c:pt idx="3">
                  <c:v>Total Ciencias Sociales y Jurídicas</c:v>
                </c:pt>
                <c:pt idx="4">
                  <c:v>Total Ingeniería y Arquitectura</c:v>
                </c:pt>
              </c:strCache>
            </c:strRef>
          </c:cat>
          <c:val>
            <c:numRef>
              <c:f>(Ramas!$I$15,Ramas!$I$25,Ramas!$I$34,Ramas!$I$45,Ramas!$I$67)</c:f>
              <c:numCache>
                <c:formatCode>#,##0</c:formatCode>
                <c:ptCount val="5"/>
                <c:pt idx="0">
                  <c:v>91</c:v>
                </c:pt>
                <c:pt idx="1">
                  <c:v>28</c:v>
                </c:pt>
                <c:pt idx="2">
                  <c:v>79</c:v>
                </c:pt>
                <c:pt idx="3">
                  <c:v>227</c:v>
                </c:pt>
                <c:pt idx="4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86-4D3B-95C6-72654715DF62}"/>
            </c:ext>
          </c:extLst>
        </c:ser>
        <c:ser>
          <c:idx val="0"/>
          <c:order val="7"/>
          <c:tx>
            <c:strRef>
              <c:f>Ramas!$L$5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strRef>
              <c:f>(Ramas!$A$15,Ramas!$A$25,Ramas!$A$34,Ramas!$A$45,Ramas!$A$67)</c:f>
              <c:strCache>
                <c:ptCount val="5"/>
                <c:pt idx="0">
                  <c:v>Total Arte y Humanidades</c:v>
                </c:pt>
                <c:pt idx="1">
                  <c:v>Total Ciencias</c:v>
                </c:pt>
                <c:pt idx="2">
                  <c:v>Total Ciencias de la Salud</c:v>
                </c:pt>
                <c:pt idx="3">
                  <c:v>Total Ciencias Sociales y Jurídicas</c:v>
                </c:pt>
                <c:pt idx="4">
                  <c:v>Total Ingeniería y Arquitectura</c:v>
                </c:pt>
              </c:strCache>
            </c:strRef>
          </c:cat>
          <c:val>
            <c:numRef>
              <c:f>(Ramas!$L$15,Ramas!$L$25,Ramas!$L$34,Ramas!$L$45,Ramas!$L$67)</c:f>
              <c:numCache>
                <c:formatCode>#,##0</c:formatCode>
                <c:ptCount val="5"/>
                <c:pt idx="0">
                  <c:v>45</c:v>
                </c:pt>
                <c:pt idx="1">
                  <c:v>38</c:v>
                </c:pt>
                <c:pt idx="2">
                  <c:v>112</c:v>
                </c:pt>
                <c:pt idx="3">
                  <c:v>252</c:v>
                </c:pt>
                <c:pt idx="4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1-4B89-8859-FC06545F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411427048"/>
        <c:axId val="411430272"/>
        <c:axId val="0"/>
      </c:bar3DChart>
      <c:catAx>
        <c:axId val="411427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ES"/>
          </a:p>
        </c:txPr>
        <c:crossAx val="411430272"/>
        <c:crosses val="autoZero"/>
        <c:auto val="1"/>
        <c:lblAlgn val="ctr"/>
        <c:lblOffset val="100"/>
        <c:noMultiLvlLbl val="0"/>
      </c:catAx>
      <c:valAx>
        <c:axId val="4114302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411427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>
      <c:oddFooter>&amp;CUC: SERVICIO DE GESTIÓN ACADÉMICA: INFORME 2013&amp;D35</c:oddFooter>
    </c:headerFooter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 rot="0" anchor="t" anchorCtr="0"/>
          <a:lstStyle/>
          <a:p>
            <a:pPr algn="l">
              <a:defRPr/>
            </a:pPr>
            <a:r>
              <a:rPr lang="es-ES" sz="1800">
                <a:solidFill>
                  <a:schemeClr val="accent5">
                    <a:lumMod val="50000"/>
                  </a:schemeClr>
                </a:solidFill>
              </a:rPr>
              <a:t>EVOLUCIÓN</a:t>
            </a:r>
            <a:r>
              <a:rPr lang="es-ES" sz="1800" baseline="0">
                <a:solidFill>
                  <a:schemeClr val="accent5">
                    <a:lumMod val="50000"/>
                  </a:schemeClr>
                </a:solidFill>
              </a:rPr>
              <a:t> DEL NÚMERO DE ALUMNOS DE NUEVO INGRESO POR TITULACIONES 2012/13 - 2019/20</a:t>
            </a:r>
          </a:p>
        </c:rich>
      </c:tx>
      <c:layout>
        <c:manualLayout>
          <c:xMode val="edge"/>
          <c:yMode val="edge"/>
          <c:x val="0.19751249372536389"/>
          <c:y val="4.847261640679746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50344052703"/>
          <c:y val="0.14626059176095454"/>
          <c:w val="0.82134226664766996"/>
          <c:h val="0.4279235518095470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Ramas!$C$5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cat>
            <c:strRef>
              <c:f>(Ramas!$A$8:$A$14,Ramas!$A$17:$A$24,Ramas!$A$27:$A$33,Ramas!$A$36:$A$44,Ramas!$A$47:$A$66)</c:f>
              <c:strCache>
                <c:ptCount val="51"/>
                <c:pt idx="0">
                  <c:v>Máster Universitario del Mediterráneo al Atlántico: La Construcción de Europa entre el Mundo Antiguo y Medieval</c:v>
                </c:pt>
                <c:pt idx="1">
                  <c:v>Máster Universitario en Enseñanza del Español como Lengua Extranjera</c:v>
                </c:pt>
                <c:pt idx="2">
                  <c:v>Máster Universitario en Historia Contemporánea</c:v>
                </c:pt>
                <c:pt idx="3">
                  <c:v>Máster Universitario en Historia Moderna: La Monarquía de España, Siglos XVI, XVII Y XVIII</c:v>
                </c:pt>
                <c:pt idx="4">
                  <c:v>Máster Universitario en Patrimonio Histórico y  Territorial</c:v>
                </c:pt>
                <c:pt idx="5">
                  <c:v>Máster Universitario en Prehistoria y Arqueología</c:v>
                </c:pt>
                <c:pt idx="6">
                  <c:v>Máster Universitario en Recursos Territoriales y Estrategias de Ordenación</c:v>
                </c:pt>
                <c:pt idx="7">
                  <c:v>Máster Universitario en Computación</c:v>
                </c:pt>
                <c:pt idx="8">
                  <c:v>Máster Universitario en Data Science</c:v>
                </c:pt>
                <c:pt idx="9">
                  <c:v>Máster Universitario en Ciencia e Ingeniería de la Luz</c:v>
                </c:pt>
                <c:pt idx="10">
                  <c:v>Máster Universitario en Física de Partículas y del Cosmos</c:v>
                </c:pt>
                <c:pt idx="11">
                  <c:v>Máster Universitario en Física, Instrumentación y Medio Ambiente</c:v>
                </c:pt>
                <c:pt idx="12">
                  <c:v>Máster Universitario en Matemáticas y Computación</c:v>
                </c:pt>
                <c:pt idx="13">
                  <c:v>Máster Universitario en Nuevos Materiales</c:v>
                </c:pt>
                <c:pt idx="14">
                  <c:v>Máster Universitario en Química Teórica y Modelización Computacional</c:v>
                </c:pt>
                <c:pt idx="15">
                  <c:v>Máster Universitario en Avances en Neurorrehabilitación de las Funciones Comunicativas y Motoras</c:v>
                </c:pt>
                <c:pt idx="16">
                  <c:v>Máster Universitario en Fisioterapia del Deporte y Readaptación a la Actividad Física</c:v>
                </c:pt>
                <c:pt idx="17">
                  <c:v>Máster Universitario en Biología Molecular y Biomedicina</c:v>
                </c:pt>
                <c:pt idx="18">
                  <c:v>Máster Universitario en Condicionantes Genéticos, Nutricionales y Ambientales del Crecimiento y el Desarrollo</c:v>
                </c:pt>
                <c:pt idx="19">
                  <c:v>Máster Universitario en Gestión Integral e Investigación de las Heridas Crónicas</c:v>
                </c:pt>
                <c:pt idx="20">
                  <c:v>Máster Universitario en Iniciación a la Investigación en Salud Mental</c:v>
                </c:pt>
                <c:pt idx="21">
                  <c:v>Máster Universitario en Investigación en Cuidados de Salud</c:v>
                </c:pt>
                <c:pt idx="22">
                  <c:v>Máster Universitario en Acceso a la Profesión de Abogado</c:v>
                </c:pt>
                <c:pt idx="23">
                  <c:v>Máster Universitario en Aprendizaje y Enseñanza de Segundas Lenguas / Second Language Learning and Teaching</c:v>
                </c:pt>
                <c:pt idx="24">
                  <c:v>Máster Universitario en Dirección de Empresas (MBA)</c:v>
                </c:pt>
                <c:pt idx="25">
                  <c:v>Máster Universitario en Dirección de Marketing (Empresas Turísticas)</c:v>
                </c:pt>
                <c:pt idx="26">
                  <c:v>Máster Universitario en Economía: Instrumentos del Análisis Económico</c:v>
                </c:pt>
                <c:pt idx="27">
                  <c:v>Máster Universitario en Empresa y Tecnologías de la Información</c:v>
                </c:pt>
                <c:pt idx="28">
                  <c:v>Máster Universitario en Formación del Profesorado de Educación Secundaria</c:v>
                </c:pt>
                <c:pt idx="29">
                  <c:v>Máster Universitario en Investigación e Innovación en Contextos Educativos</c:v>
                </c:pt>
                <c:pt idx="30">
                  <c:v>Máster Universitario en Fundamentos y Principios del Sistema Jurídico</c:v>
                </c:pt>
                <c:pt idx="31">
                  <c:v>Máster Universitario en Costas y Puertos</c:v>
                </c:pt>
                <c:pt idx="32">
                  <c:v>Máster Universitario en Gestión Ambiental de Sistemas Hídricos</c:v>
                </c:pt>
                <c:pt idx="33">
                  <c:v>Máster Universitario en Gestión Integrada de Sistemas Hídricos</c:v>
                </c:pt>
                <c:pt idx="34">
                  <c:v>Máster Universitario en Gestión Integrada de Zonas Costeras</c:v>
                </c:pt>
                <c:pt idx="35">
                  <c:v>Máster Universitario en Ingeniería Ambiental</c:v>
                </c:pt>
                <c:pt idx="36">
                  <c:v>Máster Universitario en Ingenieria de Caminos, Canales y Puertos</c:v>
                </c:pt>
                <c:pt idx="37">
                  <c:v>Máster Universitario en Ingeniería de Costas y Puertos</c:v>
                </c:pt>
                <c:pt idx="38">
                  <c:v>Máster Universitario en Ingeniería de Minas</c:v>
                </c:pt>
                <c:pt idx="39">
                  <c:v>Máster Universitario en Ingeniería de Telecomunicación</c:v>
                </c:pt>
                <c:pt idx="40">
                  <c:v>Máster Universitario en Ingeniería Industrial</c:v>
                </c:pt>
                <c:pt idx="41">
                  <c:v>Máster Universitario en Ingeniería Informática</c:v>
                </c:pt>
                <c:pt idx="42">
                  <c:v>Máster Universitario en Ingenieria Marina</c:v>
                </c:pt>
                <c:pt idx="43">
                  <c:v>Máster Universitario en Ingeniería Náutica y Gestión Marítima</c:v>
                </c:pt>
                <c:pt idx="44">
                  <c:v>Máster Universitario en Ingeniería Química</c:v>
                </c:pt>
                <c:pt idx="45">
                  <c:v>Máster Universitario en Ingeniería Química "Producción y Consumo Sostenible"</c:v>
                </c:pt>
                <c:pt idx="46">
                  <c:v>Máster Universitario en Integridad y Durabilidad de Materiales, Componentes y Estructuras</c:v>
                </c:pt>
                <c:pt idx="47">
                  <c:v>Máster Universitario de Investigación en Ingeniería Ambiental</c:v>
                </c:pt>
                <c:pt idx="48">
                  <c:v>Máster Universitario en Investigación en Ingeniería Civil</c:v>
                </c:pt>
                <c:pt idx="49">
                  <c:v>Máster Universitario en Investigación en Ingeniería Industrial</c:v>
                </c:pt>
                <c:pt idx="50">
                  <c:v>Máster Universitario en Investigación, Tecnología y Gestión de la Construcción en Europa - Master in Construction Research, Technology and Management in Europe</c:v>
                </c:pt>
              </c:strCache>
            </c:strRef>
          </c:cat>
          <c:val>
            <c:numRef>
              <c:f>(Ramas!$C$8:$C$14,Ramas!$C$17:$C$24,Ramas!$C$27:$C$33,Ramas!$C$36:$C$44,Ramas!$C$47:$C$66)</c:f>
              <c:numCache>
                <c:formatCode>General</c:formatCode>
                <c:ptCount val="51"/>
                <c:pt idx="0">
                  <c:v>3</c:v>
                </c:pt>
                <c:pt idx="1">
                  <c:v>23</c:v>
                </c:pt>
                <c:pt idx="2">
                  <c:v>5</c:v>
                </c:pt>
                <c:pt idx="3">
                  <c:v>9</c:v>
                </c:pt>
                <c:pt idx="4">
                  <c:v>22</c:v>
                </c:pt>
                <c:pt idx="5">
                  <c:v>6</c:v>
                </c:pt>
                <c:pt idx="7">
                  <c:v>4</c:v>
                </c:pt>
                <c:pt idx="12">
                  <c:v>7</c:v>
                </c:pt>
                <c:pt idx="13">
                  <c:v>3</c:v>
                </c:pt>
                <c:pt idx="17">
                  <c:v>16</c:v>
                </c:pt>
                <c:pt idx="18">
                  <c:v>8</c:v>
                </c:pt>
                <c:pt idx="19">
                  <c:v>19</c:v>
                </c:pt>
                <c:pt idx="24">
                  <c:v>29</c:v>
                </c:pt>
                <c:pt idx="25">
                  <c:v>14</c:v>
                </c:pt>
                <c:pt idx="26">
                  <c:v>6</c:v>
                </c:pt>
                <c:pt idx="27">
                  <c:v>20</c:v>
                </c:pt>
                <c:pt idx="28">
                  <c:v>83</c:v>
                </c:pt>
                <c:pt idx="29">
                  <c:v>23</c:v>
                </c:pt>
                <c:pt idx="30">
                  <c:v>7</c:v>
                </c:pt>
                <c:pt idx="32">
                  <c:v>6</c:v>
                </c:pt>
                <c:pt idx="34">
                  <c:v>4</c:v>
                </c:pt>
                <c:pt idx="35">
                  <c:v>3</c:v>
                </c:pt>
                <c:pt idx="37">
                  <c:v>18</c:v>
                </c:pt>
                <c:pt idx="40">
                  <c:v>10</c:v>
                </c:pt>
                <c:pt idx="45">
                  <c:v>12</c:v>
                </c:pt>
                <c:pt idx="46">
                  <c:v>4</c:v>
                </c:pt>
                <c:pt idx="47">
                  <c:v>5</c:v>
                </c:pt>
                <c:pt idx="48">
                  <c:v>8</c:v>
                </c:pt>
                <c:pt idx="49">
                  <c:v>10</c:v>
                </c:pt>
                <c:pt idx="5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25-4CA6-B398-FF804FE33558}"/>
            </c:ext>
          </c:extLst>
        </c:ser>
        <c:ser>
          <c:idx val="3"/>
          <c:order val="1"/>
          <c:tx>
            <c:strRef>
              <c:f>Ramas!$D$5</c:f>
              <c:strCache>
                <c:ptCount val="1"/>
                <c:pt idx="0">
                  <c:v>2013/14</c:v>
                </c:pt>
              </c:strCache>
            </c:strRef>
          </c:tx>
          <c:invertIfNegative val="0"/>
          <c:cat>
            <c:strRef>
              <c:f>(Ramas!$A$8:$A$14,Ramas!$A$17:$A$24,Ramas!$A$27:$A$33,Ramas!$A$36:$A$44,Ramas!$A$47:$A$66)</c:f>
              <c:strCache>
                <c:ptCount val="51"/>
                <c:pt idx="0">
                  <c:v>Máster Universitario del Mediterráneo al Atlántico: La Construcción de Europa entre el Mundo Antiguo y Medieval</c:v>
                </c:pt>
                <c:pt idx="1">
                  <c:v>Máster Universitario en Enseñanza del Español como Lengua Extranjera</c:v>
                </c:pt>
                <c:pt idx="2">
                  <c:v>Máster Universitario en Historia Contemporánea</c:v>
                </c:pt>
                <c:pt idx="3">
                  <c:v>Máster Universitario en Historia Moderna: La Monarquía de España, Siglos XVI, XVII Y XVIII</c:v>
                </c:pt>
                <c:pt idx="4">
                  <c:v>Máster Universitario en Patrimonio Histórico y  Territorial</c:v>
                </c:pt>
                <c:pt idx="5">
                  <c:v>Máster Universitario en Prehistoria y Arqueología</c:v>
                </c:pt>
                <c:pt idx="6">
                  <c:v>Máster Universitario en Recursos Territoriales y Estrategias de Ordenación</c:v>
                </c:pt>
                <c:pt idx="7">
                  <c:v>Máster Universitario en Computación</c:v>
                </c:pt>
                <c:pt idx="8">
                  <c:v>Máster Universitario en Data Science</c:v>
                </c:pt>
                <c:pt idx="9">
                  <c:v>Máster Universitario en Ciencia e Ingeniería de la Luz</c:v>
                </c:pt>
                <c:pt idx="10">
                  <c:v>Máster Universitario en Física de Partículas y del Cosmos</c:v>
                </c:pt>
                <c:pt idx="11">
                  <c:v>Máster Universitario en Física, Instrumentación y Medio Ambiente</c:v>
                </c:pt>
                <c:pt idx="12">
                  <c:v>Máster Universitario en Matemáticas y Computación</c:v>
                </c:pt>
                <c:pt idx="13">
                  <c:v>Máster Universitario en Nuevos Materiales</c:v>
                </c:pt>
                <c:pt idx="14">
                  <c:v>Máster Universitario en Química Teórica y Modelización Computacional</c:v>
                </c:pt>
                <c:pt idx="15">
                  <c:v>Máster Universitario en Avances en Neurorrehabilitación de las Funciones Comunicativas y Motoras</c:v>
                </c:pt>
                <c:pt idx="16">
                  <c:v>Máster Universitario en Fisioterapia del Deporte y Readaptación a la Actividad Física</c:v>
                </c:pt>
                <c:pt idx="17">
                  <c:v>Máster Universitario en Biología Molecular y Biomedicina</c:v>
                </c:pt>
                <c:pt idx="18">
                  <c:v>Máster Universitario en Condicionantes Genéticos, Nutricionales y Ambientales del Crecimiento y el Desarrollo</c:v>
                </c:pt>
                <c:pt idx="19">
                  <c:v>Máster Universitario en Gestión Integral e Investigación de las Heridas Crónicas</c:v>
                </c:pt>
                <c:pt idx="20">
                  <c:v>Máster Universitario en Iniciación a la Investigación en Salud Mental</c:v>
                </c:pt>
                <c:pt idx="21">
                  <c:v>Máster Universitario en Investigación en Cuidados de Salud</c:v>
                </c:pt>
                <c:pt idx="22">
                  <c:v>Máster Universitario en Acceso a la Profesión de Abogado</c:v>
                </c:pt>
                <c:pt idx="23">
                  <c:v>Máster Universitario en Aprendizaje y Enseñanza de Segundas Lenguas / Second Language Learning and Teaching</c:v>
                </c:pt>
                <c:pt idx="24">
                  <c:v>Máster Universitario en Dirección de Empresas (MBA)</c:v>
                </c:pt>
                <c:pt idx="25">
                  <c:v>Máster Universitario en Dirección de Marketing (Empresas Turísticas)</c:v>
                </c:pt>
                <c:pt idx="26">
                  <c:v>Máster Universitario en Economía: Instrumentos del Análisis Económico</c:v>
                </c:pt>
                <c:pt idx="27">
                  <c:v>Máster Universitario en Empresa y Tecnologías de la Información</c:v>
                </c:pt>
                <c:pt idx="28">
                  <c:v>Máster Universitario en Formación del Profesorado de Educación Secundaria</c:v>
                </c:pt>
                <c:pt idx="29">
                  <c:v>Máster Universitario en Investigación e Innovación en Contextos Educativos</c:v>
                </c:pt>
                <c:pt idx="30">
                  <c:v>Máster Universitario en Fundamentos y Principios del Sistema Jurídico</c:v>
                </c:pt>
                <c:pt idx="31">
                  <c:v>Máster Universitario en Costas y Puertos</c:v>
                </c:pt>
                <c:pt idx="32">
                  <c:v>Máster Universitario en Gestión Ambiental de Sistemas Hídricos</c:v>
                </c:pt>
                <c:pt idx="33">
                  <c:v>Máster Universitario en Gestión Integrada de Sistemas Hídricos</c:v>
                </c:pt>
                <c:pt idx="34">
                  <c:v>Máster Universitario en Gestión Integrada de Zonas Costeras</c:v>
                </c:pt>
                <c:pt idx="35">
                  <c:v>Máster Universitario en Ingeniería Ambiental</c:v>
                </c:pt>
                <c:pt idx="36">
                  <c:v>Máster Universitario en Ingenieria de Caminos, Canales y Puertos</c:v>
                </c:pt>
                <c:pt idx="37">
                  <c:v>Máster Universitario en Ingeniería de Costas y Puertos</c:v>
                </c:pt>
                <c:pt idx="38">
                  <c:v>Máster Universitario en Ingeniería de Minas</c:v>
                </c:pt>
                <c:pt idx="39">
                  <c:v>Máster Universitario en Ingeniería de Telecomunicación</c:v>
                </c:pt>
                <c:pt idx="40">
                  <c:v>Máster Universitario en Ingeniería Industrial</c:v>
                </c:pt>
                <c:pt idx="41">
                  <c:v>Máster Universitario en Ingeniería Informática</c:v>
                </c:pt>
                <c:pt idx="42">
                  <c:v>Máster Universitario en Ingenieria Marina</c:v>
                </c:pt>
                <c:pt idx="43">
                  <c:v>Máster Universitario en Ingeniería Náutica y Gestión Marítima</c:v>
                </c:pt>
                <c:pt idx="44">
                  <c:v>Máster Universitario en Ingeniería Química</c:v>
                </c:pt>
                <c:pt idx="45">
                  <c:v>Máster Universitario en Ingeniería Química "Producción y Consumo Sostenible"</c:v>
                </c:pt>
                <c:pt idx="46">
                  <c:v>Máster Universitario en Integridad y Durabilidad de Materiales, Componentes y Estructuras</c:v>
                </c:pt>
                <c:pt idx="47">
                  <c:v>Máster Universitario de Investigación en Ingeniería Ambiental</c:v>
                </c:pt>
                <c:pt idx="48">
                  <c:v>Máster Universitario en Investigación en Ingeniería Civil</c:v>
                </c:pt>
                <c:pt idx="49">
                  <c:v>Máster Universitario en Investigación en Ingeniería Industrial</c:v>
                </c:pt>
                <c:pt idx="50">
                  <c:v>Máster Universitario en Investigación, Tecnología y Gestión de la Construcción en Europa - Master in Construction Research, Technology and Management in Europe</c:v>
                </c:pt>
              </c:strCache>
            </c:strRef>
          </c:cat>
          <c:val>
            <c:numRef>
              <c:f>(Ramas!$D$8:$D$14,Ramas!$D$17:$D$24,Ramas!$D$27:$D$33,Ramas!$D$36:$D$44,Ramas!$D$47:$D$66)</c:f>
              <c:numCache>
                <c:formatCode>General</c:formatCode>
                <c:ptCount val="51"/>
                <c:pt idx="0">
                  <c:v>2</c:v>
                </c:pt>
                <c:pt idx="1">
                  <c:v>23</c:v>
                </c:pt>
                <c:pt idx="2">
                  <c:v>7</c:v>
                </c:pt>
                <c:pt idx="3">
                  <c:v>9</c:v>
                </c:pt>
                <c:pt idx="4">
                  <c:v>18</c:v>
                </c:pt>
                <c:pt idx="5">
                  <c:v>18</c:v>
                </c:pt>
                <c:pt idx="7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7">
                  <c:v>10</c:v>
                </c:pt>
                <c:pt idx="18">
                  <c:v>6</c:v>
                </c:pt>
                <c:pt idx="19">
                  <c:v>24</c:v>
                </c:pt>
                <c:pt idx="20">
                  <c:v>9</c:v>
                </c:pt>
                <c:pt idx="21">
                  <c:v>22</c:v>
                </c:pt>
                <c:pt idx="24">
                  <c:v>28</c:v>
                </c:pt>
                <c:pt idx="25">
                  <c:v>26</c:v>
                </c:pt>
                <c:pt idx="26">
                  <c:v>1</c:v>
                </c:pt>
                <c:pt idx="27">
                  <c:v>19</c:v>
                </c:pt>
                <c:pt idx="28">
                  <c:v>115</c:v>
                </c:pt>
                <c:pt idx="29">
                  <c:v>25</c:v>
                </c:pt>
                <c:pt idx="30">
                  <c:v>5</c:v>
                </c:pt>
                <c:pt idx="32">
                  <c:v>6</c:v>
                </c:pt>
                <c:pt idx="34">
                  <c:v>4</c:v>
                </c:pt>
                <c:pt idx="35">
                  <c:v>4</c:v>
                </c:pt>
                <c:pt idx="36">
                  <c:v>29</c:v>
                </c:pt>
                <c:pt idx="37">
                  <c:v>20</c:v>
                </c:pt>
                <c:pt idx="40">
                  <c:v>9</c:v>
                </c:pt>
                <c:pt idx="42">
                  <c:v>14</c:v>
                </c:pt>
                <c:pt idx="43">
                  <c:v>14</c:v>
                </c:pt>
                <c:pt idx="45">
                  <c:v>9</c:v>
                </c:pt>
                <c:pt idx="46">
                  <c:v>3</c:v>
                </c:pt>
                <c:pt idx="47">
                  <c:v>3</c:v>
                </c:pt>
                <c:pt idx="48">
                  <c:v>5</c:v>
                </c:pt>
                <c:pt idx="49">
                  <c:v>7</c:v>
                </c:pt>
                <c:pt idx="5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F-473D-9CFB-B19C91DD7A08}"/>
            </c:ext>
          </c:extLst>
        </c:ser>
        <c:ser>
          <c:idx val="4"/>
          <c:order val="2"/>
          <c:tx>
            <c:strRef>
              <c:f>Ramas!$E$5</c:f>
              <c:strCache>
                <c:ptCount val="1"/>
                <c:pt idx="0">
                  <c:v>2014/15</c:v>
                </c:pt>
              </c:strCache>
            </c:strRef>
          </c:tx>
          <c:invertIfNegative val="0"/>
          <c:cat>
            <c:strRef>
              <c:f>(Ramas!$A$8:$A$14,Ramas!$A$17:$A$24,Ramas!$A$27:$A$33,Ramas!$A$36:$A$44,Ramas!$A$47:$A$66)</c:f>
              <c:strCache>
                <c:ptCount val="51"/>
                <c:pt idx="0">
                  <c:v>Máster Universitario del Mediterráneo al Atlántico: La Construcción de Europa entre el Mundo Antiguo y Medieval</c:v>
                </c:pt>
                <c:pt idx="1">
                  <c:v>Máster Universitario en Enseñanza del Español como Lengua Extranjera</c:v>
                </c:pt>
                <c:pt idx="2">
                  <c:v>Máster Universitario en Historia Contemporánea</c:v>
                </c:pt>
                <c:pt idx="3">
                  <c:v>Máster Universitario en Historia Moderna: La Monarquía de España, Siglos XVI, XVII Y XVIII</c:v>
                </c:pt>
                <c:pt idx="4">
                  <c:v>Máster Universitario en Patrimonio Histórico y  Territorial</c:v>
                </c:pt>
                <c:pt idx="5">
                  <c:v>Máster Universitario en Prehistoria y Arqueología</c:v>
                </c:pt>
                <c:pt idx="6">
                  <c:v>Máster Universitario en Recursos Territoriales y Estrategias de Ordenación</c:v>
                </c:pt>
                <c:pt idx="7">
                  <c:v>Máster Universitario en Computación</c:v>
                </c:pt>
                <c:pt idx="8">
                  <c:v>Máster Universitario en Data Science</c:v>
                </c:pt>
                <c:pt idx="9">
                  <c:v>Máster Universitario en Ciencia e Ingeniería de la Luz</c:v>
                </c:pt>
                <c:pt idx="10">
                  <c:v>Máster Universitario en Física de Partículas y del Cosmos</c:v>
                </c:pt>
                <c:pt idx="11">
                  <c:v>Máster Universitario en Física, Instrumentación y Medio Ambiente</c:v>
                </c:pt>
                <c:pt idx="12">
                  <c:v>Máster Universitario en Matemáticas y Computación</c:v>
                </c:pt>
                <c:pt idx="13">
                  <c:v>Máster Universitario en Nuevos Materiales</c:v>
                </c:pt>
                <c:pt idx="14">
                  <c:v>Máster Universitario en Química Teórica y Modelización Computacional</c:v>
                </c:pt>
                <c:pt idx="15">
                  <c:v>Máster Universitario en Avances en Neurorrehabilitación de las Funciones Comunicativas y Motoras</c:v>
                </c:pt>
                <c:pt idx="16">
                  <c:v>Máster Universitario en Fisioterapia del Deporte y Readaptación a la Actividad Física</c:v>
                </c:pt>
                <c:pt idx="17">
                  <c:v>Máster Universitario en Biología Molecular y Biomedicina</c:v>
                </c:pt>
                <c:pt idx="18">
                  <c:v>Máster Universitario en Condicionantes Genéticos, Nutricionales y Ambientales del Crecimiento y el Desarrollo</c:v>
                </c:pt>
                <c:pt idx="19">
                  <c:v>Máster Universitario en Gestión Integral e Investigación de las Heridas Crónicas</c:v>
                </c:pt>
                <c:pt idx="20">
                  <c:v>Máster Universitario en Iniciación a la Investigación en Salud Mental</c:v>
                </c:pt>
                <c:pt idx="21">
                  <c:v>Máster Universitario en Investigación en Cuidados de Salud</c:v>
                </c:pt>
                <c:pt idx="22">
                  <c:v>Máster Universitario en Acceso a la Profesión de Abogado</c:v>
                </c:pt>
                <c:pt idx="23">
                  <c:v>Máster Universitario en Aprendizaje y Enseñanza de Segundas Lenguas / Second Language Learning and Teaching</c:v>
                </c:pt>
                <c:pt idx="24">
                  <c:v>Máster Universitario en Dirección de Empresas (MBA)</c:v>
                </c:pt>
                <c:pt idx="25">
                  <c:v>Máster Universitario en Dirección de Marketing (Empresas Turísticas)</c:v>
                </c:pt>
                <c:pt idx="26">
                  <c:v>Máster Universitario en Economía: Instrumentos del Análisis Económico</c:v>
                </c:pt>
                <c:pt idx="27">
                  <c:v>Máster Universitario en Empresa y Tecnologías de la Información</c:v>
                </c:pt>
                <c:pt idx="28">
                  <c:v>Máster Universitario en Formación del Profesorado de Educación Secundaria</c:v>
                </c:pt>
                <c:pt idx="29">
                  <c:v>Máster Universitario en Investigación e Innovación en Contextos Educativos</c:v>
                </c:pt>
                <c:pt idx="30">
                  <c:v>Máster Universitario en Fundamentos y Principios del Sistema Jurídico</c:v>
                </c:pt>
                <c:pt idx="31">
                  <c:v>Máster Universitario en Costas y Puertos</c:v>
                </c:pt>
                <c:pt idx="32">
                  <c:v>Máster Universitario en Gestión Ambiental de Sistemas Hídricos</c:v>
                </c:pt>
                <c:pt idx="33">
                  <c:v>Máster Universitario en Gestión Integrada de Sistemas Hídricos</c:v>
                </c:pt>
                <c:pt idx="34">
                  <c:v>Máster Universitario en Gestión Integrada de Zonas Costeras</c:v>
                </c:pt>
                <c:pt idx="35">
                  <c:v>Máster Universitario en Ingeniería Ambiental</c:v>
                </c:pt>
                <c:pt idx="36">
                  <c:v>Máster Universitario en Ingenieria de Caminos, Canales y Puertos</c:v>
                </c:pt>
                <c:pt idx="37">
                  <c:v>Máster Universitario en Ingeniería de Costas y Puertos</c:v>
                </c:pt>
                <c:pt idx="38">
                  <c:v>Máster Universitario en Ingeniería de Minas</c:v>
                </c:pt>
                <c:pt idx="39">
                  <c:v>Máster Universitario en Ingeniería de Telecomunicación</c:v>
                </c:pt>
                <c:pt idx="40">
                  <c:v>Máster Universitario en Ingeniería Industrial</c:v>
                </c:pt>
                <c:pt idx="41">
                  <c:v>Máster Universitario en Ingeniería Informática</c:v>
                </c:pt>
                <c:pt idx="42">
                  <c:v>Máster Universitario en Ingenieria Marina</c:v>
                </c:pt>
                <c:pt idx="43">
                  <c:v>Máster Universitario en Ingeniería Náutica y Gestión Marítima</c:v>
                </c:pt>
                <c:pt idx="44">
                  <c:v>Máster Universitario en Ingeniería Química</c:v>
                </c:pt>
                <c:pt idx="45">
                  <c:v>Máster Universitario en Ingeniería Química "Producción y Consumo Sostenible"</c:v>
                </c:pt>
                <c:pt idx="46">
                  <c:v>Máster Universitario en Integridad y Durabilidad de Materiales, Componentes y Estructuras</c:v>
                </c:pt>
                <c:pt idx="47">
                  <c:v>Máster Universitario de Investigación en Ingeniería Ambiental</c:v>
                </c:pt>
                <c:pt idx="48">
                  <c:v>Máster Universitario en Investigación en Ingeniería Civil</c:v>
                </c:pt>
                <c:pt idx="49">
                  <c:v>Máster Universitario en Investigación en Ingeniería Industrial</c:v>
                </c:pt>
                <c:pt idx="50">
                  <c:v>Máster Universitario en Investigación, Tecnología y Gestión de la Construcción en Europa - Master in Construction Research, Technology and Management in Europe</c:v>
                </c:pt>
              </c:strCache>
            </c:strRef>
          </c:cat>
          <c:val>
            <c:numRef>
              <c:f>(Ramas!$D$8:$D$14,Ramas!$D$17:$D$24,Ramas!$D$27:$D$33,Ramas!$D$36:$D$44,Ramas!$D$47:$D$66)</c:f>
              <c:numCache>
                <c:formatCode>General</c:formatCode>
                <c:ptCount val="51"/>
                <c:pt idx="0">
                  <c:v>2</c:v>
                </c:pt>
                <c:pt idx="1">
                  <c:v>23</c:v>
                </c:pt>
                <c:pt idx="2">
                  <c:v>7</c:v>
                </c:pt>
                <c:pt idx="3">
                  <c:v>9</c:v>
                </c:pt>
                <c:pt idx="4">
                  <c:v>18</c:v>
                </c:pt>
                <c:pt idx="5">
                  <c:v>18</c:v>
                </c:pt>
                <c:pt idx="7">
                  <c:v>3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7">
                  <c:v>10</c:v>
                </c:pt>
                <c:pt idx="18">
                  <c:v>6</c:v>
                </c:pt>
                <c:pt idx="19">
                  <c:v>24</c:v>
                </c:pt>
                <c:pt idx="20">
                  <c:v>9</c:v>
                </c:pt>
                <c:pt idx="21">
                  <c:v>22</c:v>
                </c:pt>
                <c:pt idx="24">
                  <c:v>28</c:v>
                </c:pt>
                <c:pt idx="25">
                  <c:v>26</c:v>
                </c:pt>
                <c:pt idx="26">
                  <c:v>1</c:v>
                </c:pt>
                <c:pt idx="27">
                  <c:v>19</c:v>
                </c:pt>
                <c:pt idx="28">
                  <c:v>115</c:v>
                </c:pt>
                <c:pt idx="29">
                  <c:v>25</c:v>
                </c:pt>
                <c:pt idx="30">
                  <c:v>5</c:v>
                </c:pt>
                <c:pt idx="32">
                  <c:v>6</c:v>
                </c:pt>
                <c:pt idx="34">
                  <c:v>4</c:v>
                </c:pt>
                <c:pt idx="35">
                  <c:v>4</c:v>
                </c:pt>
                <c:pt idx="36">
                  <c:v>29</c:v>
                </c:pt>
                <c:pt idx="37">
                  <c:v>20</c:v>
                </c:pt>
                <c:pt idx="40">
                  <c:v>9</c:v>
                </c:pt>
                <c:pt idx="42">
                  <c:v>14</c:v>
                </c:pt>
                <c:pt idx="43">
                  <c:v>14</c:v>
                </c:pt>
                <c:pt idx="45">
                  <c:v>9</c:v>
                </c:pt>
                <c:pt idx="46">
                  <c:v>3</c:v>
                </c:pt>
                <c:pt idx="47">
                  <c:v>3</c:v>
                </c:pt>
                <c:pt idx="48">
                  <c:v>5</c:v>
                </c:pt>
                <c:pt idx="49">
                  <c:v>7</c:v>
                </c:pt>
                <c:pt idx="5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7F-473D-9CFB-B19C91DD7A08}"/>
            </c:ext>
          </c:extLst>
        </c:ser>
        <c:ser>
          <c:idx val="5"/>
          <c:order val="3"/>
          <c:tx>
            <c:strRef>
              <c:f>Ramas!$F$5</c:f>
              <c:strCache>
                <c:ptCount val="1"/>
                <c:pt idx="0">
                  <c:v>2015/16</c:v>
                </c:pt>
              </c:strCache>
            </c:strRef>
          </c:tx>
          <c:invertIfNegative val="0"/>
          <c:cat>
            <c:strRef>
              <c:f>(Ramas!$A$8:$A$14,Ramas!$A$17:$A$24,Ramas!$A$27:$A$33,Ramas!$A$36:$A$44,Ramas!$A$47:$A$66)</c:f>
              <c:strCache>
                <c:ptCount val="51"/>
                <c:pt idx="0">
                  <c:v>Máster Universitario del Mediterráneo al Atlántico: La Construcción de Europa entre el Mundo Antiguo y Medieval</c:v>
                </c:pt>
                <c:pt idx="1">
                  <c:v>Máster Universitario en Enseñanza del Español como Lengua Extranjera</c:v>
                </c:pt>
                <c:pt idx="2">
                  <c:v>Máster Universitario en Historia Contemporánea</c:v>
                </c:pt>
                <c:pt idx="3">
                  <c:v>Máster Universitario en Historia Moderna: La Monarquía de España, Siglos XVI, XVII Y XVIII</c:v>
                </c:pt>
                <c:pt idx="4">
                  <c:v>Máster Universitario en Patrimonio Histórico y  Territorial</c:v>
                </c:pt>
                <c:pt idx="5">
                  <c:v>Máster Universitario en Prehistoria y Arqueología</c:v>
                </c:pt>
                <c:pt idx="6">
                  <c:v>Máster Universitario en Recursos Territoriales y Estrategias de Ordenación</c:v>
                </c:pt>
                <c:pt idx="7">
                  <c:v>Máster Universitario en Computación</c:v>
                </c:pt>
                <c:pt idx="8">
                  <c:v>Máster Universitario en Data Science</c:v>
                </c:pt>
                <c:pt idx="9">
                  <c:v>Máster Universitario en Ciencia e Ingeniería de la Luz</c:v>
                </c:pt>
                <c:pt idx="10">
                  <c:v>Máster Universitario en Física de Partículas y del Cosmos</c:v>
                </c:pt>
                <c:pt idx="11">
                  <c:v>Máster Universitario en Física, Instrumentación y Medio Ambiente</c:v>
                </c:pt>
                <c:pt idx="12">
                  <c:v>Máster Universitario en Matemáticas y Computación</c:v>
                </c:pt>
                <c:pt idx="13">
                  <c:v>Máster Universitario en Nuevos Materiales</c:v>
                </c:pt>
                <c:pt idx="14">
                  <c:v>Máster Universitario en Química Teórica y Modelización Computacional</c:v>
                </c:pt>
                <c:pt idx="15">
                  <c:v>Máster Universitario en Avances en Neurorrehabilitación de las Funciones Comunicativas y Motoras</c:v>
                </c:pt>
                <c:pt idx="16">
                  <c:v>Máster Universitario en Fisioterapia del Deporte y Readaptación a la Actividad Física</c:v>
                </c:pt>
                <c:pt idx="17">
                  <c:v>Máster Universitario en Biología Molecular y Biomedicina</c:v>
                </c:pt>
                <c:pt idx="18">
                  <c:v>Máster Universitario en Condicionantes Genéticos, Nutricionales y Ambientales del Crecimiento y el Desarrollo</c:v>
                </c:pt>
                <c:pt idx="19">
                  <c:v>Máster Universitario en Gestión Integral e Investigación de las Heridas Crónicas</c:v>
                </c:pt>
                <c:pt idx="20">
                  <c:v>Máster Universitario en Iniciación a la Investigación en Salud Mental</c:v>
                </c:pt>
                <c:pt idx="21">
                  <c:v>Máster Universitario en Investigación en Cuidados de Salud</c:v>
                </c:pt>
                <c:pt idx="22">
                  <c:v>Máster Universitario en Acceso a la Profesión de Abogado</c:v>
                </c:pt>
                <c:pt idx="23">
                  <c:v>Máster Universitario en Aprendizaje y Enseñanza de Segundas Lenguas / Second Language Learning and Teaching</c:v>
                </c:pt>
                <c:pt idx="24">
                  <c:v>Máster Universitario en Dirección de Empresas (MBA)</c:v>
                </c:pt>
                <c:pt idx="25">
                  <c:v>Máster Universitario en Dirección de Marketing (Empresas Turísticas)</c:v>
                </c:pt>
                <c:pt idx="26">
                  <c:v>Máster Universitario en Economía: Instrumentos del Análisis Económico</c:v>
                </c:pt>
                <c:pt idx="27">
                  <c:v>Máster Universitario en Empresa y Tecnologías de la Información</c:v>
                </c:pt>
                <c:pt idx="28">
                  <c:v>Máster Universitario en Formación del Profesorado de Educación Secundaria</c:v>
                </c:pt>
                <c:pt idx="29">
                  <c:v>Máster Universitario en Investigación e Innovación en Contextos Educativos</c:v>
                </c:pt>
                <c:pt idx="30">
                  <c:v>Máster Universitario en Fundamentos y Principios del Sistema Jurídico</c:v>
                </c:pt>
                <c:pt idx="31">
                  <c:v>Máster Universitario en Costas y Puertos</c:v>
                </c:pt>
                <c:pt idx="32">
                  <c:v>Máster Universitario en Gestión Ambiental de Sistemas Hídricos</c:v>
                </c:pt>
                <c:pt idx="33">
                  <c:v>Máster Universitario en Gestión Integrada de Sistemas Hídricos</c:v>
                </c:pt>
                <c:pt idx="34">
                  <c:v>Máster Universitario en Gestión Integrada de Zonas Costeras</c:v>
                </c:pt>
                <c:pt idx="35">
                  <c:v>Máster Universitario en Ingeniería Ambiental</c:v>
                </c:pt>
                <c:pt idx="36">
                  <c:v>Máster Universitario en Ingenieria de Caminos, Canales y Puertos</c:v>
                </c:pt>
                <c:pt idx="37">
                  <c:v>Máster Universitario en Ingeniería de Costas y Puertos</c:v>
                </c:pt>
                <c:pt idx="38">
                  <c:v>Máster Universitario en Ingeniería de Minas</c:v>
                </c:pt>
                <c:pt idx="39">
                  <c:v>Máster Universitario en Ingeniería de Telecomunicación</c:v>
                </c:pt>
                <c:pt idx="40">
                  <c:v>Máster Universitario en Ingeniería Industrial</c:v>
                </c:pt>
                <c:pt idx="41">
                  <c:v>Máster Universitario en Ingeniería Informática</c:v>
                </c:pt>
                <c:pt idx="42">
                  <c:v>Máster Universitario en Ingenieria Marina</c:v>
                </c:pt>
                <c:pt idx="43">
                  <c:v>Máster Universitario en Ingeniería Náutica y Gestión Marítima</c:v>
                </c:pt>
                <c:pt idx="44">
                  <c:v>Máster Universitario en Ingeniería Química</c:v>
                </c:pt>
                <c:pt idx="45">
                  <c:v>Máster Universitario en Ingeniería Química "Producción y Consumo Sostenible"</c:v>
                </c:pt>
                <c:pt idx="46">
                  <c:v>Máster Universitario en Integridad y Durabilidad de Materiales, Componentes y Estructuras</c:v>
                </c:pt>
                <c:pt idx="47">
                  <c:v>Máster Universitario de Investigación en Ingeniería Ambiental</c:v>
                </c:pt>
                <c:pt idx="48">
                  <c:v>Máster Universitario en Investigación en Ingeniería Civil</c:v>
                </c:pt>
                <c:pt idx="49">
                  <c:v>Máster Universitario en Investigación en Ingeniería Industrial</c:v>
                </c:pt>
                <c:pt idx="50">
                  <c:v>Máster Universitario en Investigación, Tecnología y Gestión de la Construcción en Europa - Master in Construction Research, Technology and Management in Europe</c:v>
                </c:pt>
              </c:strCache>
            </c:strRef>
          </c:cat>
          <c:val>
            <c:numRef>
              <c:f>(Ramas!$F$8:$F$14,Ramas!$F$17:$F$24,Ramas!$F$27:$F$33,Ramas!$F$36:$F$44,Ramas!$F$47:$F$66)</c:f>
              <c:numCache>
                <c:formatCode>General</c:formatCode>
                <c:ptCount val="51"/>
                <c:pt idx="0">
                  <c:v>5</c:v>
                </c:pt>
                <c:pt idx="1">
                  <c:v>29</c:v>
                </c:pt>
                <c:pt idx="2">
                  <c:v>6</c:v>
                </c:pt>
                <c:pt idx="3">
                  <c:v>5</c:v>
                </c:pt>
                <c:pt idx="4">
                  <c:v>13</c:v>
                </c:pt>
                <c:pt idx="5">
                  <c:v>5</c:v>
                </c:pt>
                <c:pt idx="6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5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24</c:v>
                </c:pt>
                <c:pt idx="20">
                  <c:v>8</c:v>
                </c:pt>
                <c:pt idx="21">
                  <c:v>24</c:v>
                </c:pt>
                <c:pt idx="22">
                  <c:v>23</c:v>
                </c:pt>
                <c:pt idx="23">
                  <c:v>24</c:v>
                </c:pt>
                <c:pt idx="24">
                  <c:v>15</c:v>
                </c:pt>
                <c:pt idx="25">
                  <c:v>14</c:v>
                </c:pt>
                <c:pt idx="26">
                  <c:v>3</c:v>
                </c:pt>
                <c:pt idx="27">
                  <c:v>11</c:v>
                </c:pt>
                <c:pt idx="28">
                  <c:v>119</c:v>
                </c:pt>
                <c:pt idx="29">
                  <c:v>25</c:v>
                </c:pt>
                <c:pt idx="31">
                  <c:v>15</c:v>
                </c:pt>
                <c:pt idx="33">
                  <c:v>3</c:v>
                </c:pt>
                <c:pt idx="35">
                  <c:v>6</c:v>
                </c:pt>
                <c:pt idx="36">
                  <c:v>98</c:v>
                </c:pt>
                <c:pt idx="38">
                  <c:v>7</c:v>
                </c:pt>
                <c:pt idx="39">
                  <c:v>21</c:v>
                </c:pt>
                <c:pt idx="40">
                  <c:v>19</c:v>
                </c:pt>
                <c:pt idx="41">
                  <c:v>3</c:v>
                </c:pt>
                <c:pt idx="42">
                  <c:v>18</c:v>
                </c:pt>
                <c:pt idx="43">
                  <c:v>38</c:v>
                </c:pt>
                <c:pt idx="44">
                  <c:v>16</c:v>
                </c:pt>
                <c:pt idx="46">
                  <c:v>9</c:v>
                </c:pt>
                <c:pt idx="47">
                  <c:v>1</c:v>
                </c:pt>
                <c:pt idx="48">
                  <c:v>1</c:v>
                </c:pt>
                <c:pt idx="49">
                  <c:v>4</c:v>
                </c:pt>
                <c:pt idx="5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7F-473D-9CFB-B19C91DD7A08}"/>
            </c:ext>
          </c:extLst>
        </c:ser>
        <c:ser>
          <c:idx val="6"/>
          <c:order val="4"/>
          <c:tx>
            <c:strRef>
              <c:f>Ramas!$G$5</c:f>
              <c:strCache>
                <c:ptCount val="1"/>
                <c:pt idx="0">
                  <c:v>2016/17</c:v>
                </c:pt>
              </c:strCache>
            </c:strRef>
          </c:tx>
          <c:invertIfNegative val="0"/>
          <c:cat>
            <c:strRef>
              <c:f>(Ramas!$A$8:$A$14,Ramas!$A$17:$A$24,Ramas!$A$27:$A$33,Ramas!$A$36:$A$44,Ramas!$A$47:$A$66)</c:f>
              <c:strCache>
                <c:ptCount val="51"/>
                <c:pt idx="0">
                  <c:v>Máster Universitario del Mediterráneo al Atlántico: La Construcción de Europa entre el Mundo Antiguo y Medieval</c:v>
                </c:pt>
                <c:pt idx="1">
                  <c:v>Máster Universitario en Enseñanza del Español como Lengua Extranjera</c:v>
                </c:pt>
                <c:pt idx="2">
                  <c:v>Máster Universitario en Historia Contemporánea</c:v>
                </c:pt>
                <c:pt idx="3">
                  <c:v>Máster Universitario en Historia Moderna: La Monarquía de España, Siglos XVI, XVII Y XVIII</c:v>
                </c:pt>
                <c:pt idx="4">
                  <c:v>Máster Universitario en Patrimonio Histórico y  Territorial</c:v>
                </c:pt>
                <c:pt idx="5">
                  <c:v>Máster Universitario en Prehistoria y Arqueología</c:v>
                </c:pt>
                <c:pt idx="6">
                  <c:v>Máster Universitario en Recursos Territoriales y Estrategias de Ordenación</c:v>
                </c:pt>
                <c:pt idx="7">
                  <c:v>Máster Universitario en Computación</c:v>
                </c:pt>
                <c:pt idx="8">
                  <c:v>Máster Universitario en Data Science</c:v>
                </c:pt>
                <c:pt idx="9">
                  <c:v>Máster Universitario en Ciencia e Ingeniería de la Luz</c:v>
                </c:pt>
                <c:pt idx="10">
                  <c:v>Máster Universitario en Física de Partículas y del Cosmos</c:v>
                </c:pt>
                <c:pt idx="11">
                  <c:v>Máster Universitario en Física, Instrumentación y Medio Ambiente</c:v>
                </c:pt>
                <c:pt idx="12">
                  <c:v>Máster Universitario en Matemáticas y Computación</c:v>
                </c:pt>
                <c:pt idx="13">
                  <c:v>Máster Universitario en Nuevos Materiales</c:v>
                </c:pt>
                <c:pt idx="14">
                  <c:v>Máster Universitario en Química Teórica y Modelización Computacional</c:v>
                </c:pt>
                <c:pt idx="15">
                  <c:v>Máster Universitario en Avances en Neurorrehabilitación de las Funciones Comunicativas y Motoras</c:v>
                </c:pt>
                <c:pt idx="16">
                  <c:v>Máster Universitario en Fisioterapia del Deporte y Readaptación a la Actividad Física</c:v>
                </c:pt>
                <c:pt idx="17">
                  <c:v>Máster Universitario en Biología Molecular y Biomedicina</c:v>
                </c:pt>
                <c:pt idx="18">
                  <c:v>Máster Universitario en Condicionantes Genéticos, Nutricionales y Ambientales del Crecimiento y el Desarrollo</c:v>
                </c:pt>
                <c:pt idx="19">
                  <c:v>Máster Universitario en Gestión Integral e Investigación de las Heridas Crónicas</c:v>
                </c:pt>
                <c:pt idx="20">
                  <c:v>Máster Universitario en Iniciación a la Investigación en Salud Mental</c:v>
                </c:pt>
                <c:pt idx="21">
                  <c:v>Máster Universitario en Investigación en Cuidados de Salud</c:v>
                </c:pt>
                <c:pt idx="22">
                  <c:v>Máster Universitario en Acceso a la Profesión de Abogado</c:v>
                </c:pt>
                <c:pt idx="23">
                  <c:v>Máster Universitario en Aprendizaje y Enseñanza de Segundas Lenguas / Second Language Learning and Teaching</c:v>
                </c:pt>
                <c:pt idx="24">
                  <c:v>Máster Universitario en Dirección de Empresas (MBA)</c:v>
                </c:pt>
                <c:pt idx="25">
                  <c:v>Máster Universitario en Dirección de Marketing (Empresas Turísticas)</c:v>
                </c:pt>
                <c:pt idx="26">
                  <c:v>Máster Universitario en Economía: Instrumentos del Análisis Económico</c:v>
                </c:pt>
                <c:pt idx="27">
                  <c:v>Máster Universitario en Empresa y Tecnologías de la Información</c:v>
                </c:pt>
                <c:pt idx="28">
                  <c:v>Máster Universitario en Formación del Profesorado de Educación Secundaria</c:v>
                </c:pt>
                <c:pt idx="29">
                  <c:v>Máster Universitario en Investigación e Innovación en Contextos Educativos</c:v>
                </c:pt>
                <c:pt idx="30">
                  <c:v>Máster Universitario en Fundamentos y Principios del Sistema Jurídico</c:v>
                </c:pt>
                <c:pt idx="31">
                  <c:v>Máster Universitario en Costas y Puertos</c:v>
                </c:pt>
                <c:pt idx="32">
                  <c:v>Máster Universitario en Gestión Ambiental de Sistemas Hídricos</c:v>
                </c:pt>
                <c:pt idx="33">
                  <c:v>Máster Universitario en Gestión Integrada de Sistemas Hídricos</c:v>
                </c:pt>
                <c:pt idx="34">
                  <c:v>Máster Universitario en Gestión Integrada de Zonas Costeras</c:v>
                </c:pt>
                <c:pt idx="35">
                  <c:v>Máster Universitario en Ingeniería Ambiental</c:v>
                </c:pt>
                <c:pt idx="36">
                  <c:v>Máster Universitario en Ingenieria de Caminos, Canales y Puertos</c:v>
                </c:pt>
                <c:pt idx="37">
                  <c:v>Máster Universitario en Ingeniería de Costas y Puertos</c:v>
                </c:pt>
                <c:pt idx="38">
                  <c:v>Máster Universitario en Ingeniería de Minas</c:v>
                </c:pt>
                <c:pt idx="39">
                  <c:v>Máster Universitario en Ingeniería de Telecomunicación</c:v>
                </c:pt>
                <c:pt idx="40">
                  <c:v>Máster Universitario en Ingeniería Industrial</c:v>
                </c:pt>
                <c:pt idx="41">
                  <c:v>Máster Universitario en Ingeniería Informática</c:v>
                </c:pt>
                <c:pt idx="42">
                  <c:v>Máster Universitario en Ingenieria Marina</c:v>
                </c:pt>
                <c:pt idx="43">
                  <c:v>Máster Universitario en Ingeniería Náutica y Gestión Marítima</c:v>
                </c:pt>
                <c:pt idx="44">
                  <c:v>Máster Universitario en Ingeniería Química</c:v>
                </c:pt>
                <c:pt idx="45">
                  <c:v>Máster Universitario en Ingeniería Química "Producción y Consumo Sostenible"</c:v>
                </c:pt>
                <c:pt idx="46">
                  <c:v>Máster Universitario en Integridad y Durabilidad de Materiales, Componentes y Estructuras</c:v>
                </c:pt>
                <c:pt idx="47">
                  <c:v>Máster Universitario de Investigación en Ingeniería Ambiental</c:v>
                </c:pt>
                <c:pt idx="48">
                  <c:v>Máster Universitario en Investigación en Ingeniería Civil</c:v>
                </c:pt>
                <c:pt idx="49">
                  <c:v>Máster Universitario en Investigación en Ingeniería Industrial</c:v>
                </c:pt>
                <c:pt idx="50">
                  <c:v>Máster Universitario en Investigación, Tecnología y Gestión de la Construcción en Europa - Master in Construction Research, Technology and Management in Europe</c:v>
                </c:pt>
              </c:strCache>
            </c:strRef>
          </c:cat>
          <c:val>
            <c:numRef>
              <c:f>(Ramas!$G$8:$G$14,Ramas!$G$17:$G$24,Ramas!$G$27:$G$33,Ramas!$G$36:$G$44,Ramas!$G$47:$G$66)</c:f>
              <c:numCache>
                <c:formatCode>General</c:formatCode>
                <c:ptCount val="51"/>
                <c:pt idx="0">
                  <c:v>9</c:v>
                </c:pt>
                <c:pt idx="1">
                  <c:v>25</c:v>
                </c:pt>
                <c:pt idx="2">
                  <c:v>8</c:v>
                </c:pt>
                <c:pt idx="3">
                  <c:v>2</c:v>
                </c:pt>
                <c:pt idx="4">
                  <c:v>18</c:v>
                </c:pt>
                <c:pt idx="5">
                  <c:v>7</c:v>
                </c:pt>
                <c:pt idx="6">
                  <c:v>7</c:v>
                </c:pt>
                <c:pt idx="11">
                  <c:v>6</c:v>
                </c:pt>
                <c:pt idx="12">
                  <c:v>4</c:v>
                </c:pt>
                <c:pt idx="13">
                  <c:v>7</c:v>
                </c:pt>
                <c:pt idx="15">
                  <c:v>13</c:v>
                </c:pt>
                <c:pt idx="17">
                  <c:v>7</c:v>
                </c:pt>
                <c:pt idx="18">
                  <c:v>10</c:v>
                </c:pt>
                <c:pt idx="19">
                  <c:v>25</c:v>
                </c:pt>
                <c:pt idx="20">
                  <c:v>6</c:v>
                </c:pt>
                <c:pt idx="21">
                  <c:v>22</c:v>
                </c:pt>
                <c:pt idx="22">
                  <c:v>27</c:v>
                </c:pt>
                <c:pt idx="23">
                  <c:v>11</c:v>
                </c:pt>
                <c:pt idx="24">
                  <c:v>30</c:v>
                </c:pt>
                <c:pt idx="25">
                  <c:v>17</c:v>
                </c:pt>
                <c:pt idx="26">
                  <c:v>4</c:v>
                </c:pt>
                <c:pt idx="27">
                  <c:v>16</c:v>
                </c:pt>
                <c:pt idx="28">
                  <c:v>120</c:v>
                </c:pt>
                <c:pt idx="29">
                  <c:v>17</c:v>
                </c:pt>
                <c:pt idx="31">
                  <c:v>10</c:v>
                </c:pt>
                <c:pt idx="33">
                  <c:v>5</c:v>
                </c:pt>
                <c:pt idx="35">
                  <c:v>7</c:v>
                </c:pt>
                <c:pt idx="36">
                  <c:v>55</c:v>
                </c:pt>
                <c:pt idx="38">
                  <c:v>4</c:v>
                </c:pt>
                <c:pt idx="39">
                  <c:v>18</c:v>
                </c:pt>
                <c:pt idx="40">
                  <c:v>27</c:v>
                </c:pt>
                <c:pt idx="41">
                  <c:v>4</c:v>
                </c:pt>
                <c:pt idx="42">
                  <c:v>26</c:v>
                </c:pt>
                <c:pt idx="43">
                  <c:v>39</c:v>
                </c:pt>
                <c:pt idx="44">
                  <c:v>18</c:v>
                </c:pt>
                <c:pt idx="46">
                  <c:v>6</c:v>
                </c:pt>
                <c:pt idx="47">
                  <c:v>1</c:v>
                </c:pt>
                <c:pt idx="48">
                  <c:v>2</c:v>
                </c:pt>
                <c:pt idx="49">
                  <c:v>5</c:v>
                </c:pt>
                <c:pt idx="5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7F-473D-9CFB-B19C91DD7A08}"/>
            </c:ext>
          </c:extLst>
        </c:ser>
        <c:ser>
          <c:idx val="0"/>
          <c:order val="5"/>
          <c:tx>
            <c:strRef>
              <c:f>Ramas!$H$5</c:f>
              <c:strCache>
                <c:ptCount val="1"/>
                <c:pt idx="0">
                  <c:v>2017/18</c:v>
                </c:pt>
              </c:strCache>
            </c:strRef>
          </c:tx>
          <c:invertIfNegative val="0"/>
          <c:cat>
            <c:strRef>
              <c:f>(Ramas!$A$8:$A$14,Ramas!$A$17:$A$24,Ramas!$A$27:$A$33,Ramas!$A$36:$A$44,Ramas!$A$47:$A$66)</c:f>
              <c:strCache>
                <c:ptCount val="51"/>
                <c:pt idx="0">
                  <c:v>Máster Universitario del Mediterráneo al Atlántico: La Construcción de Europa entre el Mundo Antiguo y Medieval</c:v>
                </c:pt>
                <c:pt idx="1">
                  <c:v>Máster Universitario en Enseñanza del Español como Lengua Extranjera</c:v>
                </c:pt>
                <c:pt idx="2">
                  <c:v>Máster Universitario en Historia Contemporánea</c:v>
                </c:pt>
                <c:pt idx="3">
                  <c:v>Máster Universitario en Historia Moderna: La Monarquía de España, Siglos XVI, XVII Y XVIII</c:v>
                </c:pt>
                <c:pt idx="4">
                  <c:v>Máster Universitario en Patrimonio Histórico y  Territorial</c:v>
                </c:pt>
                <c:pt idx="5">
                  <c:v>Máster Universitario en Prehistoria y Arqueología</c:v>
                </c:pt>
                <c:pt idx="6">
                  <c:v>Máster Universitario en Recursos Territoriales y Estrategias de Ordenación</c:v>
                </c:pt>
                <c:pt idx="7">
                  <c:v>Máster Universitario en Computación</c:v>
                </c:pt>
                <c:pt idx="8">
                  <c:v>Máster Universitario en Data Science</c:v>
                </c:pt>
                <c:pt idx="9">
                  <c:v>Máster Universitario en Ciencia e Ingeniería de la Luz</c:v>
                </c:pt>
                <c:pt idx="10">
                  <c:v>Máster Universitario en Física de Partículas y del Cosmos</c:v>
                </c:pt>
                <c:pt idx="11">
                  <c:v>Máster Universitario en Física, Instrumentación y Medio Ambiente</c:v>
                </c:pt>
                <c:pt idx="12">
                  <c:v>Máster Universitario en Matemáticas y Computación</c:v>
                </c:pt>
                <c:pt idx="13">
                  <c:v>Máster Universitario en Nuevos Materiales</c:v>
                </c:pt>
                <c:pt idx="14">
                  <c:v>Máster Universitario en Química Teórica y Modelización Computacional</c:v>
                </c:pt>
                <c:pt idx="15">
                  <c:v>Máster Universitario en Avances en Neurorrehabilitación de las Funciones Comunicativas y Motoras</c:v>
                </c:pt>
                <c:pt idx="16">
                  <c:v>Máster Universitario en Fisioterapia del Deporte y Readaptación a la Actividad Física</c:v>
                </c:pt>
                <c:pt idx="17">
                  <c:v>Máster Universitario en Biología Molecular y Biomedicina</c:v>
                </c:pt>
                <c:pt idx="18">
                  <c:v>Máster Universitario en Condicionantes Genéticos, Nutricionales y Ambientales del Crecimiento y el Desarrollo</c:v>
                </c:pt>
                <c:pt idx="19">
                  <c:v>Máster Universitario en Gestión Integral e Investigación de las Heridas Crónicas</c:v>
                </c:pt>
                <c:pt idx="20">
                  <c:v>Máster Universitario en Iniciación a la Investigación en Salud Mental</c:v>
                </c:pt>
                <c:pt idx="21">
                  <c:v>Máster Universitario en Investigación en Cuidados de Salud</c:v>
                </c:pt>
                <c:pt idx="22">
                  <c:v>Máster Universitario en Acceso a la Profesión de Abogado</c:v>
                </c:pt>
                <c:pt idx="23">
                  <c:v>Máster Universitario en Aprendizaje y Enseñanza de Segundas Lenguas / Second Language Learning and Teaching</c:v>
                </c:pt>
                <c:pt idx="24">
                  <c:v>Máster Universitario en Dirección de Empresas (MBA)</c:v>
                </c:pt>
                <c:pt idx="25">
                  <c:v>Máster Universitario en Dirección de Marketing (Empresas Turísticas)</c:v>
                </c:pt>
                <c:pt idx="26">
                  <c:v>Máster Universitario en Economía: Instrumentos del Análisis Económico</c:v>
                </c:pt>
                <c:pt idx="27">
                  <c:v>Máster Universitario en Empresa y Tecnologías de la Información</c:v>
                </c:pt>
                <c:pt idx="28">
                  <c:v>Máster Universitario en Formación del Profesorado de Educación Secundaria</c:v>
                </c:pt>
                <c:pt idx="29">
                  <c:v>Máster Universitario en Investigación e Innovación en Contextos Educativos</c:v>
                </c:pt>
                <c:pt idx="30">
                  <c:v>Máster Universitario en Fundamentos y Principios del Sistema Jurídico</c:v>
                </c:pt>
                <c:pt idx="31">
                  <c:v>Máster Universitario en Costas y Puertos</c:v>
                </c:pt>
                <c:pt idx="32">
                  <c:v>Máster Universitario en Gestión Ambiental de Sistemas Hídricos</c:v>
                </c:pt>
                <c:pt idx="33">
                  <c:v>Máster Universitario en Gestión Integrada de Sistemas Hídricos</c:v>
                </c:pt>
                <c:pt idx="34">
                  <c:v>Máster Universitario en Gestión Integrada de Zonas Costeras</c:v>
                </c:pt>
                <c:pt idx="35">
                  <c:v>Máster Universitario en Ingeniería Ambiental</c:v>
                </c:pt>
                <c:pt idx="36">
                  <c:v>Máster Universitario en Ingenieria de Caminos, Canales y Puertos</c:v>
                </c:pt>
                <c:pt idx="37">
                  <c:v>Máster Universitario en Ingeniería de Costas y Puertos</c:v>
                </c:pt>
                <c:pt idx="38">
                  <c:v>Máster Universitario en Ingeniería de Minas</c:v>
                </c:pt>
                <c:pt idx="39">
                  <c:v>Máster Universitario en Ingeniería de Telecomunicación</c:v>
                </c:pt>
                <c:pt idx="40">
                  <c:v>Máster Universitario en Ingeniería Industrial</c:v>
                </c:pt>
                <c:pt idx="41">
                  <c:v>Máster Universitario en Ingeniería Informática</c:v>
                </c:pt>
                <c:pt idx="42">
                  <c:v>Máster Universitario en Ingenieria Marina</c:v>
                </c:pt>
                <c:pt idx="43">
                  <c:v>Máster Universitario en Ingeniería Náutica y Gestión Marítima</c:v>
                </c:pt>
                <c:pt idx="44">
                  <c:v>Máster Universitario en Ingeniería Química</c:v>
                </c:pt>
                <c:pt idx="45">
                  <c:v>Máster Universitario en Ingeniería Química "Producción y Consumo Sostenible"</c:v>
                </c:pt>
                <c:pt idx="46">
                  <c:v>Máster Universitario en Integridad y Durabilidad de Materiales, Componentes y Estructuras</c:v>
                </c:pt>
                <c:pt idx="47">
                  <c:v>Máster Universitario de Investigación en Ingeniería Ambiental</c:v>
                </c:pt>
                <c:pt idx="48">
                  <c:v>Máster Universitario en Investigación en Ingeniería Civil</c:v>
                </c:pt>
                <c:pt idx="49">
                  <c:v>Máster Universitario en Investigación en Ingeniería Industrial</c:v>
                </c:pt>
                <c:pt idx="50">
                  <c:v>Máster Universitario en Investigación, Tecnología y Gestión de la Construcción en Europa - Master in Construction Research, Technology and Management in Europe</c:v>
                </c:pt>
              </c:strCache>
            </c:strRef>
          </c:cat>
          <c:val>
            <c:numRef>
              <c:f>(Ramas!$H$8:$H$14,Ramas!$H$17:$H$24,Ramas!$H$27:$H$33,Ramas!$H$36:$H$44,Ramas!$H$47:$H$66)</c:f>
              <c:numCache>
                <c:formatCode>General</c:formatCode>
                <c:ptCount val="51"/>
                <c:pt idx="0">
                  <c:v>7</c:v>
                </c:pt>
                <c:pt idx="1">
                  <c:v>28</c:v>
                </c:pt>
                <c:pt idx="2">
                  <c:v>3</c:v>
                </c:pt>
                <c:pt idx="3">
                  <c:v>6</c:v>
                </c:pt>
                <c:pt idx="4">
                  <c:v>11</c:v>
                </c:pt>
                <c:pt idx="5">
                  <c:v>12</c:v>
                </c:pt>
                <c:pt idx="6">
                  <c:v>8</c:v>
                </c:pt>
                <c:pt idx="8">
                  <c:v>8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5">
                  <c:v>10</c:v>
                </c:pt>
                <c:pt idx="17">
                  <c:v>11</c:v>
                </c:pt>
                <c:pt idx="18">
                  <c:v>5</c:v>
                </c:pt>
                <c:pt idx="19">
                  <c:v>25</c:v>
                </c:pt>
                <c:pt idx="20">
                  <c:v>9</c:v>
                </c:pt>
                <c:pt idx="21">
                  <c:v>10</c:v>
                </c:pt>
                <c:pt idx="22">
                  <c:v>18</c:v>
                </c:pt>
                <c:pt idx="23">
                  <c:v>7</c:v>
                </c:pt>
                <c:pt idx="24">
                  <c:v>22</c:v>
                </c:pt>
                <c:pt idx="25">
                  <c:v>17</c:v>
                </c:pt>
                <c:pt idx="26">
                  <c:v>3</c:v>
                </c:pt>
                <c:pt idx="27">
                  <c:v>16</c:v>
                </c:pt>
                <c:pt idx="28">
                  <c:v>117</c:v>
                </c:pt>
                <c:pt idx="29">
                  <c:v>24</c:v>
                </c:pt>
                <c:pt idx="31">
                  <c:v>11</c:v>
                </c:pt>
                <c:pt idx="33">
                  <c:v>4</c:v>
                </c:pt>
                <c:pt idx="35">
                  <c:v>2</c:v>
                </c:pt>
                <c:pt idx="36">
                  <c:v>25</c:v>
                </c:pt>
                <c:pt idx="38">
                  <c:v>14</c:v>
                </c:pt>
                <c:pt idx="39">
                  <c:v>11</c:v>
                </c:pt>
                <c:pt idx="40">
                  <c:v>32</c:v>
                </c:pt>
                <c:pt idx="41">
                  <c:v>5</c:v>
                </c:pt>
                <c:pt idx="42">
                  <c:v>25</c:v>
                </c:pt>
                <c:pt idx="43">
                  <c:v>39</c:v>
                </c:pt>
                <c:pt idx="44">
                  <c:v>12</c:v>
                </c:pt>
                <c:pt idx="46">
                  <c:v>5</c:v>
                </c:pt>
                <c:pt idx="47">
                  <c:v>1</c:v>
                </c:pt>
                <c:pt idx="48">
                  <c:v>1</c:v>
                </c:pt>
                <c:pt idx="49">
                  <c:v>7</c:v>
                </c:pt>
                <c:pt idx="5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7F-473D-9CFB-B19C91DD7A08}"/>
            </c:ext>
          </c:extLst>
        </c:ser>
        <c:ser>
          <c:idx val="7"/>
          <c:order val="6"/>
          <c:tx>
            <c:strRef>
              <c:f>Ramas!$I$5</c:f>
              <c:strCache>
                <c:ptCount val="1"/>
                <c:pt idx="0">
                  <c:v>2018/19</c:v>
                </c:pt>
              </c:strCache>
            </c:strRef>
          </c:tx>
          <c:invertIfNegative val="0"/>
          <c:cat>
            <c:strRef>
              <c:f>(Ramas!$A$8:$A$14,Ramas!$A$17:$A$24,Ramas!$A$27:$A$33,Ramas!$A$36:$A$44,Ramas!$A$47:$A$66)</c:f>
              <c:strCache>
                <c:ptCount val="51"/>
                <c:pt idx="0">
                  <c:v>Máster Universitario del Mediterráneo al Atlántico: La Construcción de Europa entre el Mundo Antiguo y Medieval</c:v>
                </c:pt>
                <c:pt idx="1">
                  <c:v>Máster Universitario en Enseñanza del Español como Lengua Extranjera</c:v>
                </c:pt>
                <c:pt idx="2">
                  <c:v>Máster Universitario en Historia Contemporánea</c:v>
                </c:pt>
                <c:pt idx="3">
                  <c:v>Máster Universitario en Historia Moderna: La Monarquía de España, Siglos XVI, XVII Y XVIII</c:v>
                </c:pt>
                <c:pt idx="4">
                  <c:v>Máster Universitario en Patrimonio Histórico y  Territorial</c:v>
                </c:pt>
                <c:pt idx="5">
                  <c:v>Máster Universitario en Prehistoria y Arqueología</c:v>
                </c:pt>
                <c:pt idx="6">
                  <c:v>Máster Universitario en Recursos Territoriales y Estrategias de Ordenación</c:v>
                </c:pt>
                <c:pt idx="7">
                  <c:v>Máster Universitario en Computación</c:v>
                </c:pt>
                <c:pt idx="8">
                  <c:v>Máster Universitario en Data Science</c:v>
                </c:pt>
                <c:pt idx="9">
                  <c:v>Máster Universitario en Ciencia e Ingeniería de la Luz</c:v>
                </c:pt>
                <c:pt idx="10">
                  <c:v>Máster Universitario en Física de Partículas y del Cosmos</c:v>
                </c:pt>
                <c:pt idx="11">
                  <c:v>Máster Universitario en Física, Instrumentación y Medio Ambiente</c:v>
                </c:pt>
                <c:pt idx="12">
                  <c:v>Máster Universitario en Matemáticas y Computación</c:v>
                </c:pt>
                <c:pt idx="13">
                  <c:v>Máster Universitario en Nuevos Materiales</c:v>
                </c:pt>
                <c:pt idx="14">
                  <c:v>Máster Universitario en Química Teórica y Modelización Computacional</c:v>
                </c:pt>
                <c:pt idx="15">
                  <c:v>Máster Universitario en Avances en Neurorrehabilitación de las Funciones Comunicativas y Motoras</c:v>
                </c:pt>
                <c:pt idx="16">
                  <c:v>Máster Universitario en Fisioterapia del Deporte y Readaptación a la Actividad Física</c:v>
                </c:pt>
                <c:pt idx="17">
                  <c:v>Máster Universitario en Biología Molecular y Biomedicina</c:v>
                </c:pt>
                <c:pt idx="18">
                  <c:v>Máster Universitario en Condicionantes Genéticos, Nutricionales y Ambientales del Crecimiento y el Desarrollo</c:v>
                </c:pt>
                <c:pt idx="19">
                  <c:v>Máster Universitario en Gestión Integral e Investigación de las Heridas Crónicas</c:v>
                </c:pt>
                <c:pt idx="20">
                  <c:v>Máster Universitario en Iniciación a la Investigación en Salud Mental</c:v>
                </c:pt>
                <c:pt idx="21">
                  <c:v>Máster Universitario en Investigación en Cuidados de Salud</c:v>
                </c:pt>
                <c:pt idx="22">
                  <c:v>Máster Universitario en Acceso a la Profesión de Abogado</c:v>
                </c:pt>
                <c:pt idx="23">
                  <c:v>Máster Universitario en Aprendizaje y Enseñanza de Segundas Lenguas / Second Language Learning and Teaching</c:v>
                </c:pt>
                <c:pt idx="24">
                  <c:v>Máster Universitario en Dirección de Empresas (MBA)</c:v>
                </c:pt>
                <c:pt idx="25">
                  <c:v>Máster Universitario en Dirección de Marketing (Empresas Turísticas)</c:v>
                </c:pt>
                <c:pt idx="26">
                  <c:v>Máster Universitario en Economía: Instrumentos del Análisis Económico</c:v>
                </c:pt>
                <c:pt idx="27">
                  <c:v>Máster Universitario en Empresa y Tecnologías de la Información</c:v>
                </c:pt>
                <c:pt idx="28">
                  <c:v>Máster Universitario en Formación del Profesorado de Educación Secundaria</c:v>
                </c:pt>
                <c:pt idx="29">
                  <c:v>Máster Universitario en Investigación e Innovación en Contextos Educativos</c:v>
                </c:pt>
                <c:pt idx="30">
                  <c:v>Máster Universitario en Fundamentos y Principios del Sistema Jurídico</c:v>
                </c:pt>
                <c:pt idx="31">
                  <c:v>Máster Universitario en Costas y Puertos</c:v>
                </c:pt>
                <c:pt idx="32">
                  <c:v>Máster Universitario en Gestión Ambiental de Sistemas Hídricos</c:v>
                </c:pt>
                <c:pt idx="33">
                  <c:v>Máster Universitario en Gestión Integrada de Sistemas Hídricos</c:v>
                </c:pt>
                <c:pt idx="34">
                  <c:v>Máster Universitario en Gestión Integrada de Zonas Costeras</c:v>
                </c:pt>
                <c:pt idx="35">
                  <c:v>Máster Universitario en Ingeniería Ambiental</c:v>
                </c:pt>
                <c:pt idx="36">
                  <c:v>Máster Universitario en Ingenieria de Caminos, Canales y Puertos</c:v>
                </c:pt>
                <c:pt idx="37">
                  <c:v>Máster Universitario en Ingeniería de Costas y Puertos</c:v>
                </c:pt>
                <c:pt idx="38">
                  <c:v>Máster Universitario en Ingeniería de Minas</c:v>
                </c:pt>
                <c:pt idx="39">
                  <c:v>Máster Universitario en Ingeniería de Telecomunicación</c:v>
                </c:pt>
                <c:pt idx="40">
                  <c:v>Máster Universitario en Ingeniería Industrial</c:v>
                </c:pt>
                <c:pt idx="41">
                  <c:v>Máster Universitario en Ingeniería Informática</c:v>
                </c:pt>
                <c:pt idx="42">
                  <c:v>Máster Universitario en Ingenieria Marina</c:v>
                </c:pt>
                <c:pt idx="43">
                  <c:v>Máster Universitario en Ingeniería Náutica y Gestión Marítima</c:v>
                </c:pt>
                <c:pt idx="44">
                  <c:v>Máster Universitario en Ingeniería Química</c:v>
                </c:pt>
                <c:pt idx="45">
                  <c:v>Máster Universitario en Ingeniería Química "Producción y Consumo Sostenible"</c:v>
                </c:pt>
                <c:pt idx="46">
                  <c:v>Máster Universitario en Integridad y Durabilidad de Materiales, Componentes y Estructuras</c:v>
                </c:pt>
                <c:pt idx="47">
                  <c:v>Máster Universitario de Investigación en Ingeniería Ambiental</c:v>
                </c:pt>
                <c:pt idx="48">
                  <c:v>Máster Universitario en Investigación en Ingeniería Civil</c:v>
                </c:pt>
                <c:pt idx="49">
                  <c:v>Máster Universitario en Investigación en Ingeniería Industrial</c:v>
                </c:pt>
                <c:pt idx="50">
                  <c:v>Máster Universitario en Investigación, Tecnología y Gestión de la Construcción en Europa - Master in Construction Research, Technology and Management in Europe</c:v>
                </c:pt>
              </c:strCache>
            </c:strRef>
          </c:cat>
          <c:val>
            <c:numRef>
              <c:f>(Ramas!$I$8:$I$14,Ramas!$I$17:$I$24,Ramas!$I$27:$I$33,Ramas!$I$36:$I$44,Ramas!$I$47:$I$66)</c:f>
              <c:numCache>
                <c:formatCode>General</c:formatCode>
                <c:ptCount val="51"/>
                <c:pt idx="0">
                  <c:v>11</c:v>
                </c:pt>
                <c:pt idx="1">
                  <c:v>21</c:v>
                </c:pt>
                <c:pt idx="2">
                  <c:v>16</c:v>
                </c:pt>
                <c:pt idx="3">
                  <c:v>3</c:v>
                </c:pt>
                <c:pt idx="4">
                  <c:v>17</c:v>
                </c:pt>
                <c:pt idx="5">
                  <c:v>16</c:v>
                </c:pt>
                <c:pt idx="6">
                  <c:v>7</c:v>
                </c:pt>
                <c:pt idx="8">
                  <c:v>15</c:v>
                </c:pt>
                <c:pt idx="10">
                  <c:v>7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25</c:v>
                </c:pt>
                <c:pt idx="20">
                  <c:v>10</c:v>
                </c:pt>
                <c:pt idx="21">
                  <c:v>9</c:v>
                </c:pt>
                <c:pt idx="22">
                  <c:v>24</c:v>
                </c:pt>
                <c:pt idx="23">
                  <c:v>14</c:v>
                </c:pt>
                <c:pt idx="24">
                  <c:v>25</c:v>
                </c:pt>
                <c:pt idx="25">
                  <c:v>16</c:v>
                </c:pt>
                <c:pt idx="26">
                  <c:v>4</c:v>
                </c:pt>
                <c:pt idx="27">
                  <c:v>14</c:v>
                </c:pt>
                <c:pt idx="28">
                  <c:v>119</c:v>
                </c:pt>
                <c:pt idx="29">
                  <c:v>11</c:v>
                </c:pt>
                <c:pt idx="31">
                  <c:v>13</c:v>
                </c:pt>
                <c:pt idx="33">
                  <c:v>10</c:v>
                </c:pt>
                <c:pt idx="35">
                  <c:v>20</c:v>
                </c:pt>
                <c:pt idx="36">
                  <c:v>27</c:v>
                </c:pt>
                <c:pt idx="38">
                  <c:v>9</c:v>
                </c:pt>
                <c:pt idx="39">
                  <c:v>22</c:v>
                </c:pt>
                <c:pt idx="40">
                  <c:v>19</c:v>
                </c:pt>
                <c:pt idx="41">
                  <c:v>3</c:v>
                </c:pt>
                <c:pt idx="42">
                  <c:v>40</c:v>
                </c:pt>
                <c:pt idx="43">
                  <c:v>40</c:v>
                </c:pt>
                <c:pt idx="44">
                  <c:v>12</c:v>
                </c:pt>
                <c:pt idx="46">
                  <c:v>6</c:v>
                </c:pt>
                <c:pt idx="48">
                  <c:v>1</c:v>
                </c:pt>
                <c:pt idx="49">
                  <c:v>5</c:v>
                </c:pt>
                <c:pt idx="5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7F-473D-9CFB-B19C91DD7A08}"/>
            </c:ext>
          </c:extLst>
        </c:ser>
        <c:ser>
          <c:idx val="8"/>
          <c:order val="7"/>
          <c:tx>
            <c:strRef>
              <c:f>Ramas!$L$5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strRef>
              <c:f>(Ramas!$A$8:$A$14,Ramas!$A$17:$A$24,Ramas!$A$27:$A$33,Ramas!$A$36:$A$44,Ramas!$A$47:$A$66)</c:f>
              <c:strCache>
                <c:ptCount val="51"/>
                <c:pt idx="0">
                  <c:v>Máster Universitario del Mediterráneo al Atlántico: La Construcción de Europa entre el Mundo Antiguo y Medieval</c:v>
                </c:pt>
                <c:pt idx="1">
                  <c:v>Máster Universitario en Enseñanza del Español como Lengua Extranjera</c:v>
                </c:pt>
                <c:pt idx="2">
                  <c:v>Máster Universitario en Historia Contemporánea</c:v>
                </c:pt>
                <c:pt idx="3">
                  <c:v>Máster Universitario en Historia Moderna: La Monarquía de España, Siglos XVI, XVII Y XVIII</c:v>
                </c:pt>
                <c:pt idx="4">
                  <c:v>Máster Universitario en Patrimonio Histórico y  Territorial</c:v>
                </c:pt>
                <c:pt idx="5">
                  <c:v>Máster Universitario en Prehistoria y Arqueología</c:v>
                </c:pt>
                <c:pt idx="6">
                  <c:v>Máster Universitario en Recursos Territoriales y Estrategias de Ordenación</c:v>
                </c:pt>
                <c:pt idx="7">
                  <c:v>Máster Universitario en Computación</c:v>
                </c:pt>
                <c:pt idx="8">
                  <c:v>Máster Universitario en Data Science</c:v>
                </c:pt>
                <c:pt idx="9">
                  <c:v>Máster Universitario en Ciencia e Ingeniería de la Luz</c:v>
                </c:pt>
                <c:pt idx="10">
                  <c:v>Máster Universitario en Física de Partículas y del Cosmos</c:v>
                </c:pt>
                <c:pt idx="11">
                  <c:v>Máster Universitario en Física, Instrumentación y Medio Ambiente</c:v>
                </c:pt>
                <c:pt idx="12">
                  <c:v>Máster Universitario en Matemáticas y Computación</c:v>
                </c:pt>
                <c:pt idx="13">
                  <c:v>Máster Universitario en Nuevos Materiales</c:v>
                </c:pt>
                <c:pt idx="14">
                  <c:v>Máster Universitario en Química Teórica y Modelización Computacional</c:v>
                </c:pt>
                <c:pt idx="15">
                  <c:v>Máster Universitario en Avances en Neurorrehabilitación de las Funciones Comunicativas y Motoras</c:v>
                </c:pt>
                <c:pt idx="16">
                  <c:v>Máster Universitario en Fisioterapia del Deporte y Readaptación a la Actividad Física</c:v>
                </c:pt>
                <c:pt idx="17">
                  <c:v>Máster Universitario en Biología Molecular y Biomedicina</c:v>
                </c:pt>
                <c:pt idx="18">
                  <c:v>Máster Universitario en Condicionantes Genéticos, Nutricionales y Ambientales del Crecimiento y el Desarrollo</c:v>
                </c:pt>
                <c:pt idx="19">
                  <c:v>Máster Universitario en Gestión Integral e Investigación de las Heridas Crónicas</c:v>
                </c:pt>
                <c:pt idx="20">
                  <c:v>Máster Universitario en Iniciación a la Investigación en Salud Mental</c:v>
                </c:pt>
                <c:pt idx="21">
                  <c:v>Máster Universitario en Investigación en Cuidados de Salud</c:v>
                </c:pt>
                <c:pt idx="22">
                  <c:v>Máster Universitario en Acceso a la Profesión de Abogado</c:v>
                </c:pt>
                <c:pt idx="23">
                  <c:v>Máster Universitario en Aprendizaje y Enseñanza de Segundas Lenguas / Second Language Learning and Teaching</c:v>
                </c:pt>
                <c:pt idx="24">
                  <c:v>Máster Universitario en Dirección de Empresas (MBA)</c:v>
                </c:pt>
                <c:pt idx="25">
                  <c:v>Máster Universitario en Dirección de Marketing (Empresas Turísticas)</c:v>
                </c:pt>
                <c:pt idx="26">
                  <c:v>Máster Universitario en Economía: Instrumentos del Análisis Económico</c:v>
                </c:pt>
                <c:pt idx="27">
                  <c:v>Máster Universitario en Empresa y Tecnologías de la Información</c:v>
                </c:pt>
                <c:pt idx="28">
                  <c:v>Máster Universitario en Formación del Profesorado de Educación Secundaria</c:v>
                </c:pt>
                <c:pt idx="29">
                  <c:v>Máster Universitario en Investigación e Innovación en Contextos Educativos</c:v>
                </c:pt>
                <c:pt idx="30">
                  <c:v>Máster Universitario en Fundamentos y Principios del Sistema Jurídico</c:v>
                </c:pt>
                <c:pt idx="31">
                  <c:v>Máster Universitario en Costas y Puertos</c:v>
                </c:pt>
                <c:pt idx="32">
                  <c:v>Máster Universitario en Gestión Ambiental de Sistemas Hídricos</c:v>
                </c:pt>
                <c:pt idx="33">
                  <c:v>Máster Universitario en Gestión Integrada de Sistemas Hídricos</c:v>
                </c:pt>
                <c:pt idx="34">
                  <c:v>Máster Universitario en Gestión Integrada de Zonas Costeras</c:v>
                </c:pt>
                <c:pt idx="35">
                  <c:v>Máster Universitario en Ingeniería Ambiental</c:v>
                </c:pt>
                <c:pt idx="36">
                  <c:v>Máster Universitario en Ingenieria de Caminos, Canales y Puertos</c:v>
                </c:pt>
                <c:pt idx="37">
                  <c:v>Máster Universitario en Ingeniería de Costas y Puertos</c:v>
                </c:pt>
                <c:pt idx="38">
                  <c:v>Máster Universitario en Ingeniería de Minas</c:v>
                </c:pt>
                <c:pt idx="39">
                  <c:v>Máster Universitario en Ingeniería de Telecomunicación</c:v>
                </c:pt>
                <c:pt idx="40">
                  <c:v>Máster Universitario en Ingeniería Industrial</c:v>
                </c:pt>
                <c:pt idx="41">
                  <c:v>Máster Universitario en Ingeniería Informática</c:v>
                </c:pt>
                <c:pt idx="42">
                  <c:v>Máster Universitario en Ingenieria Marina</c:v>
                </c:pt>
                <c:pt idx="43">
                  <c:v>Máster Universitario en Ingeniería Náutica y Gestión Marítima</c:v>
                </c:pt>
                <c:pt idx="44">
                  <c:v>Máster Universitario en Ingeniería Química</c:v>
                </c:pt>
                <c:pt idx="45">
                  <c:v>Máster Universitario en Ingeniería Química "Producción y Consumo Sostenible"</c:v>
                </c:pt>
                <c:pt idx="46">
                  <c:v>Máster Universitario en Integridad y Durabilidad de Materiales, Componentes y Estructuras</c:v>
                </c:pt>
                <c:pt idx="47">
                  <c:v>Máster Universitario de Investigación en Ingeniería Ambiental</c:v>
                </c:pt>
                <c:pt idx="48">
                  <c:v>Máster Universitario en Investigación en Ingeniería Civil</c:v>
                </c:pt>
                <c:pt idx="49">
                  <c:v>Máster Universitario en Investigación en Ingeniería Industrial</c:v>
                </c:pt>
                <c:pt idx="50">
                  <c:v>Máster Universitario en Investigación, Tecnología y Gestión de la Construcción en Europa - Master in Construction Research, Technology and Management in Europe</c:v>
                </c:pt>
              </c:strCache>
            </c:strRef>
          </c:cat>
          <c:val>
            <c:numRef>
              <c:f>(Ramas!$L$8:$L$14,Ramas!$L$17:$L$24,Ramas!$L$27:$L$33,Ramas!$L$36:$L$44,Ramas!$L$47:$L$66)</c:f>
              <c:numCache>
                <c:formatCode>General</c:formatCode>
                <c:ptCount val="51"/>
                <c:pt idx="0">
                  <c:v>0</c:v>
                </c:pt>
                <c:pt idx="1">
                  <c:v>15</c:v>
                </c:pt>
                <c:pt idx="2">
                  <c:v>7</c:v>
                </c:pt>
                <c:pt idx="3">
                  <c:v>0</c:v>
                </c:pt>
                <c:pt idx="4">
                  <c:v>12</c:v>
                </c:pt>
                <c:pt idx="5">
                  <c:v>9</c:v>
                </c:pt>
                <c:pt idx="6">
                  <c:v>2</c:v>
                </c:pt>
                <c:pt idx="8">
                  <c:v>15</c:v>
                </c:pt>
                <c:pt idx="9">
                  <c:v>7</c:v>
                </c:pt>
                <c:pt idx="10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12</c:v>
                </c:pt>
                <c:pt idx="16">
                  <c:v>32</c:v>
                </c:pt>
                <c:pt idx="17">
                  <c:v>13</c:v>
                </c:pt>
                <c:pt idx="19">
                  <c:v>24</c:v>
                </c:pt>
                <c:pt idx="20">
                  <c:v>14</c:v>
                </c:pt>
                <c:pt idx="21">
                  <c:v>17</c:v>
                </c:pt>
                <c:pt idx="22">
                  <c:v>28</c:v>
                </c:pt>
                <c:pt idx="23">
                  <c:v>15</c:v>
                </c:pt>
                <c:pt idx="24">
                  <c:v>25</c:v>
                </c:pt>
                <c:pt idx="25">
                  <c:v>12</c:v>
                </c:pt>
                <c:pt idx="26">
                  <c:v>3</c:v>
                </c:pt>
                <c:pt idx="27">
                  <c:v>17</c:v>
                </c:pt>
                <c:pt idx="28">
                  <c:v>122</c:v>
                </c:pt>
                <c:pt idx="29">
                  <c:v>30</c:v>
                </c:pt>
                <c:pt idx="31">
                  <c:v>14</c:v>
                </c:pt>
                <c:pt idx="33">
                  <c:v>5</c:v>
                </c:pt>
                <c:pt idx="36">
                  <c:v>29</c:v>
                </c:pt>
                <c:pt idx="38">
                  <c:v>12</c:v>
                </c:pt>
                <c:pt idx="39">
                  <c:v>20</c:v>
                </c:pt>
                <c:pt idx="40">
                  <c:v>30</c:v>
                </c:pt>
                <c:pt idx="41">
                  <c:v>2</c:v>
                </c:pt>
                <c:pt idx="42">
                  <c:v>44</c:v>
                </c:pt>
                <c:pt idx="43">
                  <c:v>40</c:v>
                </c:pt>
                <c:pt idx="44">
                  <c:v>16</c:v>
                </c:pt>
                <c:pt idx="46">
                  <c:v>4</c:v>
                </c:pt>
                <c:pt idx="4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1-49C3-99A2-BD041CD1A9B5}"/>
            </c:ext>
          </c:extLst>
        </c:ser>
        <c:ser>
          <c:idx val="2"/>
          <c:order val="8"/>
          <c:tx>
            <c:strRef>
              <c:f>Ramas!#REF!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cat>
            <c:strRef>
              <c:f>(Ramas!$A$8:$A$14,Ramas!$A$17:$A$24,Ramas!$A$27:$A$33,Ramas!$A$36:$A$44,Ramas!$A$47:$A$66)</c:f>
              <c:strCache>
                <c:ptCount val="51"/>
                <c:pt idx="0">
                  <c:v>Máster Universitario del Mediterráneo al Atlántico: La Construcción de Europa entre el Mundo Antiguo y Medieval</c:v>
                </c:pt>
                <c:pt idx="1">
                  <c:v>Máster Universitario en Enseñanza del Español como Lengua Extranjera</c:v>
                </c:pt>
                <c:pt idx="2">
                  <c:v>Máster Universitario en Historia Contemporánea</c:v>
                </c:pt>
                <c:pt idx="3">
                  <c:v>Máster Universitario en Historia Moderna: La Monarquía de España, Siglos XVI, XVII Y XVIII</c:v>
                </c:pt>
                <c:pt idx="4">
                  <c:v>Máster Universitario en Patrimonio Histórico y  Territorial</c:v>
                </c:pt>
                <c:pt idx="5">
                  <c:v>Máster Universitario en Prehistoria y Arqueología</c:v>
                </c:pt>
                <c:pt idx="6">
                  <c:v>Máster Universitario en Recursos Territoriales y Estrategias de Ordenación</c:v>
                </c:pt>
                <c:pt idx="7">
                  <c:v>Máster Universitario en Computación</c:v>
                </c:pt>
                <c:pt idx="8">
                  <c:v>Máster Universitario en Data Science</c:v>
                </c:pt>
                <c:pt idx="9">
                  <c:v>Máster Universitario en Ciencia e Ingeniería de la Luz</c:v>
                </c:pt>
                <c:pt idx="10">
                  <c:v>Máster Universitario en Física de Partículas y del Cosmos</c:v>
                </c:pt>
                <c:pt idx="11">
                  <c:v>Máster Universitario en Física, Instrumentación y Medio Ambiente</c:v>
                </c:pt>
                <c:pt idx="12">
                  <c:v>Máster Universitario en Matemáticas y Computación</c:v>
                </c:pt>
                <c:pt idx="13">
                  <c:v>Máster Universitario en Nuevos Materiales</c:v>
                </c:pt>
                <c:pt idx="14">
                  <c:v>Máster Universitario en Química Teórica y Modelización Computacional</c:v>
                </c:pt>
                <c:pt idx="15">
                  <c:v>Máster Universitario en Avances en Neurorrehabilitación de las Funciones Comunicativas y Motoras</c:v>
                </c:pt>
                <c:pt idx="16">
                  <c:v>Máster Universitario en Fisioterapia del Deporte y Readaptación a la Actividad Física</c:v>
                </c:pt>
                <c:pt idx="17">
                  <c:v>Máster Universitario en Biología Molecular y Biomedicina</c:v>
                </c:pt>
                <c:pt idx="18">
                  <c:v>Máster Universitario en Condicionantes Genéticos, Nutricionales y Ambientales del Crecimiento y el Desarrollo</c:v>
                </c:pt>
                <c:pt idx="19">
                  <c:v>Máster Universitario en Gestión Integral e Investigación de las Heridas Crónicas</c:v>
                </c:pt>
                <c:pt idx="20">
                  <c:v>Máster Universitario en Iniciación a la Investigación en Salud Mental</c:v>
                </c:pt>
                <c:pt idx="21">
                  <c:v>Máster Universitario en Investigación en Cuidados de Salud</c:v>
                </c:pt>
                <c:pt idx="22">
                  <c:v>Máster Universitario en Acceso a la Profesión de Abogado</c:v>
                </c:pt>
                <c:pt idx="23">
                  <c:v>Máster Universitario en Aprendizaje y Enseñanza de Segundas Lenguas / Second Language Learning and Teaching</c:v>
                </c:pt>
                <c:pt idx="24">
                  <c:v>Máster Universitario en Dirección de Empresas (MBA)</c:v>
                </c:pt>
                <c:pt idx="25">
                  <c:v>Máster Universitario en Dirección de Marketing (Empresas Turísticas)</c:v>
                </c:pt>
                <c:pt idx="26">
                  <c:v>Máster Universitario en Economía: Instrumentos del Análisis Económico</c:v>
                </c:pt>
                <c:pt idx="27">
                  <c:v>Máster Universitario en Empresa y Tecnologías de la Información</c:v>
                </c:pt>
                <c:pt idx="28">
                  <c:v>Máster Universitario en Formación del Profesorado de Educación Secundaria</c:v>
                </c:pt>
                <c:pt idx="29">
                  <c:v>Máster Universitario en Investigación e Innovación en Contextos Educativos</c:v>
                </c:pt>
                <c:pt idx="30">
                  <c:v>Máster Universitario en Fundamentos y Principios del Sistema Jurídico</c:v>
                </c:pt>
                <c:pt idx="31">
                  <c:v>Máster Universitario en Costas y Puertos</c:v>
                </c:pt>
                <c:pt idx="32">
                  <c:v>Máster Universitario en Gestión Ambiental de Sistemas Hídricos</c:v>
                </c:pt>
                <c:pt idx="33">
                  <c:v>Máster Universitario en Gestión Integrada de Sistemas Hídricos</c:v>
                </c:pt>
                <c:pt idx="34">
                  <c:v>Máster Universitario en Gestión Integrada de Zonas Costeras</c:v>
                </c:pt>
                <c:pt idx="35">
                  <c:v>Máster Universitario en Ingeniería Ambiental</c:v>
                </c:pt>
                <c:pt idx="36">
                  <c:v>Máster Universitario en Ingenieria de Caminos, Canales y Puertos</c:v>
                </c:pt>
                <c:pt idx="37">
                  <c:v>Máster Universitario en Ingeniería de Costas y Puertos</c:v>
                </c:pt>
                <c:pt idx="38">
                  <c:v>Máster Universitario en Ingeniería de Minas</c:v>
                </c:pt>
                <c:pt idx="39">
                  <c:v>Máster Universitario en Ingeniería de Telecomunicación</c:v>
                </c:pt>
                <c:pt idx="40">
                  <c:v>Máster Universitario en Ingeniería Industrial</c:v>
                </c:pt>
                <c:pt idx="41">
                  <c:v>Máster Universitario en Ingeniería Informática</c:v>
                </c:pt>
                <c:pt idx="42">
                  <c:v>Máster Universitario en Ingenieria Marina</c:v>
                </c:pt>
                <c:pt idx="43">
                  <c:v>Máster Universitario en Ingeniería Náutica y Gestión Marítima</c:v>
                </c:pt>
                <c:pt idx="44">
                  <c:v>Máster Universitario en Ingeniería Química</c:v>
                </c:pt>
                <c:pt idx="45">
                  <c:v>Máster Universitario en Ingeniería Química "Producción y Consumo Sostenible"</c:v>
                </c:pt>
                <c:pt idx="46">
                  <c:v>Máster Universitario en Integridad y Durabilidad de Materiales, Componentes y Estructuras</c:v>
                </c:pt>
                <c:pt idx="47">
                  <c:v>Máster Universitario de Investigación en Ingeniería Ambiental</c:v>
                </c:pt>
                <c:pt idx="48">
                  <c:v>Máster Universitario en Investigación en Ingeniería Civil</c:v>
                </c:pt>
                <c:pt idx="49">
                  <c:v>Máster Universitario en Investigación en Ingeniería Industrial</c:v>
                </c:pt>
                <c:pt idx="50">
                  <c:v>Máster Universitario en Investigación, Tecnología y Gestión de la Construcción en Europa - Master in Construction Research, Technology and Management in Europe</c:v>
                </c:pt>
              </c:strCache>
            </c:strRef>
          </c:cat>
          <c:val>
            <c:numRef>
              <c:f>Ramas!#REF!</c:f>
            </c:numRef>
          </c:val>
          <c:extLst>
            <c:ext xmlns:c16="http://schemas.microsoft.com/office/drawing/2014/chart" uri="{C3380CC4-5D6E-409C-BE32-E72D297353CC}">
              <c16:uniqueId val="{00000000-E77F-473D-9CFB-B19C91DD7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1429880"/>
        <c:axId val="485366384"/>
        <c:axId val="0"/>
        <c:extLst/>
      </c:bar3DChart>
      <c:catAx>
        <c:axId val="411429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s-ES"/>
          </a:p>
        </c:txPr>
        <c:crossAx val="485366384"/>
        <c:crosses val="autoZero"/>
        <c:auto val="1"/>
        <c:lblAlgn val="ctr"/>
        <c:lblOffset val="100"/>
        <c:noMultiLvlLbl val="0"/>
      </c:catAx>
      <c:valAx>
        <c:axId val="4853663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1429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338684077263725"/>
          <c:y val="0.4010947610702455"/>
          <c:w val="4.6522514248997802E-2"/>
          <c:h val="0.333918755858087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DEL NÚMERO DE ALUMNOS DE NUEVO INGRESO POR CENTROS</a:t>
            </a:r>
          </a:p>
          <a:p>
            <a:pPr>
              <a:defRPr/>
            </a:pPr>
            <a:r>
              <a:rPr lang="es-ES"/>
              <a:t>2012/13 - 2019/20</a:t>
            </a:r>
          </a:p>
        </c:rich>
      </c:tx>
      <c:layout>
        <c:manualLayout>
          <c:xMode val="edge"/>
          <c:yMode val="edge"/>
          <c:x val="0.15514966049597784"/>
          <c:y val="3.8507702221036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9317525717911813E-2"/>
          <c:y val="0.17834488340879673"/>
          <c:w val="0.87716117421617346"/>
          <c:h val="0.40274836459828633"/>
        </c:manualLayout>
      </c:layout>
      <c:barChart>
        <c:barDir val="col"/>
        <c:grouping val="clustered"/>
        <c:varyColors val="0"/>
        <c:ser>
          <c:idx val="7"/>
          <c:order val="0"/>
          <c:tx>
            <c:strRef>
              <c:f>'Centros Imprimir'!$B$4</c:f>
              <c:strCache>
                <c:ptCount val="1"/>
                <c:pt idx="0">
                  <c:v>2012/13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'Centros Imprimir'!$A$5:$A$17</c15:sqref>
                  </c15:fullRef>
                </c:ext>
              </c:extLst>
              <c:f>'Centros Imprimir'!$A$5:$A$17</c:f>
              <c:strCache>
                <c:ptCount val="13"/>
                <c:pt idx="0">
                  <c:v>CIESE COMILLAS</c:v>
                </c:pt>
                <c:pt idx="1">
                  <c:v>E.T.S. DE INGENIEROS DE CAMINOS, CANALES Y PUERTOS</c:v>
                </c:pt>
                <c:pt idx="2">
                  <c:v>E.T.S. DE INGENIEROS INDUSTRIALES Y DE TELECOMUNICACION</c:v>
                </c:pt>
                <c:pt idx="3">
                  <c:v>ESCUELA POLITÉCNICA DE INGENIERÍA DE MINAS Y ENERGÍA</c:v>
                </c:pt>
                <c:pt idx="4">
                  <c:v>E.T.S. DE NAÚTICA</c:v>
                </c:pt>
                <c:pt idx="5">
                  <c:v>ESCUELA UNIVERSITARIA DE ENFERMERÍA</c:v>
                </c:pt>
                <c:pt idx="6">
                  <c:v>ESCUELA UNIVERSITARIA DE FISIOTERAPIA</c:v>
                </c:pt>
                <c:pt idx="7">
                  <c:v>FACULTAD DE CIENCIAS</c:v>
                </c:pt>
                <c:pt idx="8">
                  <c:v>FACULTAD DE CIENCIAS ECONOMICAS Y EMPRESARIALES</c:v>
                </c:pt>
                <c:pt idx="9">
                  <c:v>FACULTAD DE DERECHO</c:v>
                </c:pt>
                <c:pt idx="10">
                  <c:v>FACULTAD DE EDUCACION</c:v>
                </c:pt>
                <c:pt idx="11">
                  <c:v>FACULTAD DE FILOSOFÍA Y LETRAS</c:v>
                </c:pt>
                <c:pt idx="12">
                  <c:v>FACULTAD DE MEDICINA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'Centros Imprimir'!$B$5:$B$18</c15:sqref>
                  </c15:fullRef>
                </c:ext>
              </c:extLst>
              <c:f>'Centros Imprimir'!$B$5:$B$17</c:f>
              <c:numCache>
                <c:formatCode>General</c:formatCode>
                <c:ptCount val="13"/>
                <c:pt idx="0">
                  <c:v>23</c:v>
                </c:pt>
                <c:pt idx="1">
                  <c:v>66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  <c:pt idx="6">
                  <c:v>0</c:v>
                </c:pt>
                <c:pt idx="7" formatCode="#,##0">
                  <c:v>14</c:v>
                </c:pt>
                <c:pt idx="8">
                  <c:v>69</c:v>
                </c:pt>
                <c:pt idx="9">
                  <c:v>7</c:v>
                </c:pt>
                <c:pt idx="10">
                  <c:v>106</c:v>
                </c:pt>
                <c:pt idx="11">
                  <c:v>45</c:v>
                </c:pt>
                <c:pt idx="1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6-4666-8294-A5B02F29E24F}"/>
            </c:ext>
          </c:extLst>
        </c:ser>
        <c:ser>
          <c:idx val="1"/>
          <c:order val="1"/>
          <c:tx>
            <c:strRef>
              <c:f>'Centros Imprimir'!$C$4</c:f>
              <c:strCache>
                <c:ptCount val="1"/>
                <c:pt idx="0">
                  <c:v>2013/14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'Centros Imprimir'!$A$5:$A$17</c15:sqref>
                  </c15:fullRef>
                </c:ext>
              </c:extLst>
              <c:f>'Centros Imprimir'!$A$5:$A$17</c:f>
              <c:strCache>
                <c:ptCount val="13"/>
                <c:pt idx="0">
                  <c:v>CIESE COMILLAS</c:v>
                </c:pt>
                <c:pt idx="1">
                  <c:v>E.T.S. DE INGENIEROS DE CAMINOS, CANALES Y PUERTOS</c:v>
                </c:pt>
                <c:pt idx="2">
                  <c:v>E.T.S. DE INGENIEROS INDUSTRIALES Y DE TELECOMUNICACION</c:v>
                </c:pt>
                <c:pt idx="3">
                  <c:v>ESCUELA POLITÉCNICA DE INGENIERÍA DE MINAS Y ENERGÍA</c:v>
                </c:pt>
                <c:pt idx="4">
                  <c:v>E.T.S. DE NAÚTICA</c:v>
                </c:pt>
                <c:pt idx="5">
                  <c:v>ESCUELA UNIVERSITARIA DE ENFERMERÍA</c:v>
                </c:pt>
                <c:pt idx="6">
                  <c:v>ESCUELA UNIVERSITARIA DE FISIOTERAPIA</c:v>
                </c:pt>
                <c:pt idx="7">
                  <c:v>FACULTAD DE CIENCIAS</c:v>
                </c:pt>
                <c:pt idx="8">
                  <c:v>FACULTAD DE CIENCIAS ECONOMICAS Y EMPRESARIALES</c:v>
                </c:pt>
                <c:pt idx="9">
                  <c:v>FACULTAD DE DERECHO</c:v>
                </c:pt>
                <c:pt idx="10">
                  <c:v>FACULTAD DE EDUCACION</c:v>
                </c:pt>
                <c:pt idx="11">
                  <c:v>FACULTAD DE FILOSOFÍA Y LETRAS</c:v>
                </c:pt>
                <c:pt idx="12">
                  <c:v>FACULTAD DE MEDICINA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'Centros Imprimir'!$C$5:$C$18</c15:sqref>
                  </c15:fullRef>
                </c:ext>
              </c:extLst>
              <c:f>'Centros Imprimir'!$C$5:$C$17</c:f>
              <c:numCache>
                <c:formatCode>General</c:formatCode>
                <c:ptCount val="13"/>
                <c:pt idx="0">
                  <c:v>23</c:v>
                </c:pt>
                <c:pt idx="1">
                  <c:v>92</c:v>
                </c:pt>
                <c:pt idx="2">
                  <c:v>25</c:v>
                </c:pt>
                <c:pt idx="3">
                  <c:v>0</c:v>
                </c:pt>
                <c:pt idx="4">
                  <c:v>28</c:v>
                </c:pt>
                <c:pt idx="5">
                  <c:v>46</c:v>
                </c:pt>
                <c:pt idx="6">
                  <c:v>0</c:v>
                </c:pt>
                <c:pt idx="7" formatCode="#,##0">
                  <c:v>20</c:v>
                </c:pt>
                <c:pt idx="8">
                  <c:v>74</c:v>
                </c:pt>
                <c:pt idx="9">
                  <c:v>5</c:v>
                </c:pt>
                <c:pt idx="10">
                  <c:v>140</c:v>
                </c:pt>
                <c:pt idx="11">
                  <c:v>54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9E-4566-A94A-26730E523A7B}"/>
            </c:ext>
          </c:extLst>
        </c:ser>
        <c:ser>
          <c:idx val="2"/>
          <c:order val="2"/>
          <c:tx>
            <c:strRef>
              <c:f>'Centros Imprimir'!$D$4</c:f>
              <c:strCache>
                <c:ptCount val="1"/>
                <c:pt idx="0">
                  <c:v>2014/15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'Centros Imprimir'!$A$5:$A$17</c15:sqref>
                  </c15:fullRef>
                </c:ext>
              </c:extLst>
              <c:f>'Centros Imprimir'!$A$5:$A$17</c:f>
              <c:strCache>
                <c:ptCount val="13"/>
                <c:pt idx="0">
                  <c:v>CIESE COMILLAS</c:v>
                </c:pt>
                <c:pt idx="1">
                  <c:v>E.T.S. DE INGENIEROS DE CAMINOS, CANALES Y PUERTOS</c:v>
                </c:pt>
                <c:pt idx="2">
                  <c:v>E.T.S. DE INGENIEROS INDUSTRIALES Y DE TELECOMUNICACION</c:v>
                </c:pt>
                <c:pt idx="3">
                  <c:v>ESCUELA POLITÉCNICA DE INGENIERÍA DE MINAS Y ENERGÍA</c:v>
                </c:pt>
                <c:pt idx="4">
                  <c:v>E.T.S. DE NAÚTICA</c:v>
                </c:pt>
                <c:pt idx="5">
                  <c:v>ESCUELA UNIVERSITARIA DE ENFERMERÍA</c:v>
                </c:pt>
                <c:pt idx="6">
                  <c:v>ESCUELA UNIVERSITARIA DE FISIOTERAPIA</c:v>
                </c:pt>
                <c:pt idx="7">
                  <c:v>FACULTAD DE CIENCIAS</c:v>
                </c:pt>
                <c:pt idx="8">
                  <c:v>FACULTAD DE CIENCIAS ECONOMICAS Y EMPRESARIALES</c:v>
                </c:pt>
                <c:pt idx="9">
                  <c:v>FACULTAD DE DERECHO</c:v>
                </c:pt>
                <c:pt idx="10">
                  <c:v>FACULTAD DE EDUCACION</c:v>
                </c:pt>
                <c:pt idx="11">
                  <c:v>FACULTAD DE FILOSOFÍA Y LETRAS</c:v>
                </c:pt>
                <c:pt idx="12">
                  <c:v>FACULTAD DE MEDICINA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'Centros Imprimir'!$D$5:$D$18</c15:sqref>
                  </c15:fullRef>
                </c:ext>
              </c:extLst>
              <c:f>'Centros Imprimir'!$D$5:$D$17</c:f>
              <c:numCache>
                <c:formatCode>General</c:formatCode>
                <c:ptCount val="13"/>
                <c:pt idx="0">
                  <c:v>25</c:v>
                </c:pt>
                <c:pt idx="1">
                  <c:v>159</c:v>
                </c:pt>
                <c:pt idx="2">
                  <c:v>47</c:v>
                </c:pt>
                <c:pt idx="3">
                  <c:v>18</c:v>
                </c:pt>
                <c:pt idx="4">
                  <c:v>42</c:v>
                </c:pt>
                <c:pt idx="5">
                  <c:v>41</c:v>
                </c:pt>
                <c:pt idx="6">
                  <c:v>0</c:v>
                </c:pt>
                <c:pt idx="7" formatCode="#,##0">
                  <c:v>19</c:v>
                </c:pt>
                <c:pt idx="8">
                  <c:v>70</c:v>
                </c:pt>
                <c:pt idx="9">
                  <c:v>8</c:v>
                </c:pt>
                <c:pt idx="10">
                  <c:v>143</c:v>
                </c:pt>
                <c:pt idx="11">
                  <c:v>59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9E-4566-A94A-26730E523A7B}"/>
            </c:ext>
          </c:extLst>
        </c:ser>
        <c:ser>
          <c:idx val="3"/>
          <c:order val="3"/>
          <c:tx>
            <c:strRef>
              <c:f>'Centros Imprimir'!$E$4</c:f>
              <c:strCache>
                <c:ptCount val="1"/>
                <c:pt idx="0">
                  <c:v>2015/16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'Centros Imprimir'!$A$5:$A$17</c15:sqref>
                  </c15:fullRef>
                </c:ext>
              </c:extLst>
              <c:f>'Centros Imprimir'!$A$5:$A$17</c:f>
              <c:strCache>
                <c:ptCount val="13"/>
                <c:pt idx="0">
                  <c:v>CIESE COMILLAS</c:v>
                </c:pt>
                <c:pt idx="1">
                  <c:v>E.T.S. DE INGENIEROS DE CAMINOS, CANALES Y PUERTOS</c:v>
                </c:pt>
                <c:pt idx="2">
                  <c:v>E.T.S. DE INGENIEROS INDUSTRIALES Y DE TELECOMUNICACION</c:v>
                </c:pt>
                <c:pt idx="3">
                  <c:v>ESCUELA POLITÉCNICA DE INGENIERÍA DE MINAS Y ENERGÍA</c:v>
                </c:pt>
                <c:pt idx="4">
                  <c:v>E.T.S. DE NAÚTICA</c:v>
                </c:pt>
                <c:pt idx="5">
                  <c:v>ESCUELA UNIVERSITARIA DE ENFERMERÍA</c:v>
                </c:pt>
                <c:pt idx="6">
                  <c:v>ESCUELA UNIVERSITARIA DE FISIOTERAPIA</c:v>
                </c:pt>
                <c:pt idx="7">
                  <c:v>FACULTAD DE CIENCIAS</c:v>
                </c:pt>
                <c:pt idx="8">
                  <c:v>FACULTAD DE CIENCIAS ECONOMICAS Y EMPRESARIALES</c:v>
                </c:pt>
                <c:pt idx="9">
                  <c:v>FACULTAD DE DERECHO</c:v>
                </c:pt>
                <c:pt idx="10">
                  <c:v>FACULTAD DE EDUCACION</c:v>
                </c:pt>
                <c:pt idx="11">
                  <c:v>FACULTAD DE FILOSOFÍA Y LETRAS</c:v>
                </c:pt>
                <c:pt idx="12">
                  <c:v>FACULTAD DE MEDICINA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'Centros Imprimir'!$E$5:$E$18</c15:sqref>
                  </c15:fullRef>
                </c:ext>
              </c:extLst>
              <c:f>'Centros Imprimir'!$E$5:$E$17</c:f>
              <c:numCache>
                <c:formatCode>General</c:formatCode>
                <c:ptCount val="13"/>
                <c:pt idx="0">
                  <c:v>29</c:v>
                </c:pt>
                <c:pt idx="1">
                  <c:v>152</c:v>
                </c:pt>
                <c:pt idx="2">
                  <c:v>60</c:v>
                </c:pt>
                <c:pt idx="3">
                  <c:v>7</c:v>
                </c:pt>
                <c:pt idx="4">
                  <c:v>56</c:v>
                </c:pt>
                <c:pt idx="5">
                  <c:v>48</c:v>
                </c:pt>
                <c:pt idx="6">
                  <c:v>9</c:v>
                </c:pt>
                <c:pt idx="7" formatCode="#,##0">
                  <c:v>16</c:v>
                </c:pt>
                <c:pt idx="8">
                  <c:v>43</c:v>
                </c:pt>
                <c:pt idx="9">
                  <c:v>23</c:v>
                </c:pt>
                <c:pt idx="10">
                  <c:v>168</c:v>
                </c:pt>
                <c:pt idx="11">
                  <c:v>39</c:v>
                </c:pt>
                <c:pt idx="1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E-4566-A94A-26730E523A7B}"/>
            </c:ext>
          </c:extLst>
        </c:ser>
        <c:ser>
          <c:idx val="4"/>
          <c:order val="4"/>
          <c:tx>
            <c:strRef>
              <c:f>'Centros Imprimir'!$F$4</c:f>
              <c:strCache>
                <c:ptCount val="1"/>
                <c:pt idx="0">
                  <c:v>2016/17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'Centros Imprimir'!$A$5:$A$17</c15:sqref>
                  </c15:fullRef>
                </c:ext>
              </c:extLst>
              <c:f>'Centros Imprimir'!$A$5:$A$17</c:f>
              <c:strCache>
                <c:ptCount val="13"/>
                <c:pt idx="0">
                  <c:v>CIESE COMILLAS</c:v>
                </c:pt>
                <c:pt idx="1">
                  <c:v>E.T.S. DE INGENIEROS DE CAMINOS, CANALES Y PUERTOS</c:v>
                </c:pt>
                <c:pt idx="2">
                  <c:v>E.T.S. DE INGENIEROS INDUSTRIALES Y DE TELECOMUNICACION</c:v>
                </c:pt>
                <c:pt idx="3">
                  <c:v>ESCUELA POLITÉCNICA DE INGENIERÍA DE MINAS Y ENERGÍA</c:v>
                </c:pt>
                <c:pt idx="4">
                  <c:v>E.T.S. DE NAÚTICA</c:v>
                </c:pt>
                <c:pt idx="5">
                  <c:v>ESCUELA UNIVERSITARIA DE ENFERMERÍA</c:v>
                </c:pt>
                <c:pt idx="6">
                  <c:v>ESCUELA UNIVERSITARIA DE FISIOTERAPIA</c:v>
                </c:pt>
                <c:pt idx="7">
                  <c:v>FACULTAD DE CIENCIAS</c:v>
                </c:pt>
                <c:pt idx="8">
                  <c:v>FACULTAD DE CIENCIAS ECONOMICAS Y EMPRESARIALES</c:v>
                </c:pt>
                <c:pt idx="9">
                  <c:v>FACULTAD DE DERECHO</c:v>
                </c:pt>
                <c:pt idx="10">
                  <c:v>FACULTAD DE EDUCACION</c:v>
                </c:pt>
                <c:pt idx="11">
                  <c:v>FACULTAD DE FILOSOFÍA Y LETRAS</c:v>
                </c:pt>
                <c:pt idx="12">
                  <c:v>FACULTAD DE MEDICINA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'Centros Imprimir'!$F$5:$F$18</c15:sqref>
                  </c15:fullRef>
                </c:ext>
              </c:extLst>
              <c:f>'Centros Imprimir'!$F$5:$F$17</c:f>
              <c:numCache>
                <c:formatCode>General</c:formatCode>
                <c:ptCount val="13"/>
                <c:pt idx="0">
                  <c:v>25</c:v>
                </c:pt>
                <c:pt idx="1">
                  <c:v>102</c:v>
                </c:pt>
                <c:pt idx="2">
                  <c:v>68</c:v>
                </c:pt>
                <c:pt idx="3">
                  <c:v>4</c:v>
                </c:pt>
                <c:pt idx="4">
                  <c:v>65</c:v>
                </c:pt>
                <c:pt idx="5">
                  <c:v>47</c:v>
                </c:pt>
                <c:pt idx="6">
                  <c:v>13</c:v>
                </c:pt>
                <c:pt idx="7" formatCode="#,##0">
                  <c:v>21</c:v>
                </c:pt>
                <c:pt idx="8">
                  <c:v>67</c:v>
                </c:pt>
                <c:pt idx="9">
                  <c:v>27</c:v>
                </c:pt>
                <c:pt idx="10">
                  <c:v>148</c:v>
                </c:pt>
                <c:pt idx="11">
                  <c:v>51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E-4566-A94A-26730E523A7B}"/>
            </c:ext>
          </c:extLst>
        </c:ser>
        <c:ser>
          <c:idx val="5"/>
          <c:order val="5"/>
          <c:tx>
            <c:strRef>
              <c:f>'Centros Imprimir'!$G$4</c:f>
              <c:strCache>
                <c:ptCount val="1"/>
                <c:pt idx="0">
                  <c:v>2017/18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'Centros Imprimir'!$A$5:$A$17</c15:sqref>
                  </c15:fullRef>
                </c:ext>
              </c:extLst>
              <c:f>'Centros Imprimir'!$A$5:$A$17</c:f>
              <c:strCache>
                <c:ptCount val="13"/>
                <c:pt idx="0">
                  <c:v>CIESE COMILLAS</c:v>
                </c:pt>
                <c:pt idx="1">
                  <c:v>E.T.S. DE INGENIEROS DE CAMINOS, CANALES Y PUERTOS</c:v>
                </c:pt>
                <c:pt idx="2">
                  <c:v>E.T.S. DE INGENIEROS INDUSTRIALES Y DE TELECOMUNICACION</c:v>
                </c:pt>
                <c:pt idx="3">
                  <c:v>ESCUELA POLITÉCNICA DE INGENIERÍA DE MINAS Y ENERGÍA</c:v>
                </c:pt>
                <c:pt idx="4">
                  <c:v>E.T.S. DE NAÚTICA</c:v>
                </c:pt>
                <c:pt idx="5">
                  <c:v>ESCUELA UNIVERSITARIA DE ENFERMERÍA</c:v>
                </c:pt>
                <c:pt idx="6">
                  <c:v>ESCUELA UNIVERSITARIA DE FISIOTERAPIA</c:v>
                </c:pt>
                <c:pt idx="7">
                  <c:v>FACULTAD DE CIENCIAS</c:v>
                </c:pt>
                <c:pt idx="8">
                  <c:v>FACULTAD DE CIENCIAS ECONOMICAS Y EMPRESARIALES</c:v>
                </c:pt>
                <c:pt idx="9">
                  <c:v>FACULTAD DE DERECHO</c:v>
                </c:pt>
                <c:pt idx="10">
                  <c:v>FACULTAD DE EDUCACION</c:v>
                </c:pt>
                <c:pt idx="11">
                  <c:v>FACULTAD DE FILOSOFÍA Y LETRAS</c:v>
                </c:pt>
                <c:pt idx="12">
                  <c:v>FACULTAD DE MEDICINA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'Centros Imprimir'!$G$5:$G$18</c15:sqref>
                  </c15:fullRef>
                </c:ext>
              </c:extLst>
              <c:f>'Centros Imprimir'!$G$5:$G$17</c:f>
              <c:numCache>
                <c:formatCode>General</c:formatCode>
                <c:ptCount val="13"/>
                <c:pt idx="0">
                  <c:v>28</c:v>
                </c:pt>
                <c:pt idx="1">
                  <c:v>59</c:v>
                </c:pt>
                <c:pt idx="2">
                  <c:v>62</c:v>
                </c:pt>
                <c:pt idx="3">
                  <c:v>14</c:v>
                </c:pt>
                <c:pt idx="4">
                  <c:v>64</c:v>
                </c:pt>
                <c:pt idx="5">
                  <c:v>35</c:v>
                </c:pt>
                <c:pt idx="6">
                  <c:v>10</c:v>
                </c:pt>
                <c:pt idx="7" formatCode="#,##0">
                  <c:v>25</c:v>
                </c:pt>
                <c:pt idx="8">
                  <c:v>58</c:v>
                </c:pt>
                <c:pt idx="9">
                  <c:v>18</c:v>
                </c:pt>
                <c:pt idx="10">
                  <c:v>148</c:v>
                </c:pt>
                <c:pt idx="11">
                  <c:v>47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E-4566-A94A-26730E523A7B}"/>
            </c:ext>
          </c:extLst>
        </c:ser>
        <c:ser>
          <c:idx val="6"/>
          <c:order val="6"/>
          <c:tx>
            <c:strRef>
              <c:f>'Centros Imprimir'!$H$4</c:f>
              <c:strCache>
                <c:ptCount val="1"/>
                <c:pt idx="0">
                  <c:v>2018/19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'Centros Imprimir'!$A$5:$A$17</c15:sqref>
                  </c15:fullRef>
                </c:ext>
              </c:extLst>
              <c:f>'Centros Imprimir'!$A$5:$A$17</c:f>
              <c:strCache>
                <c:ptCount val="13"/>
                <c:pt idx="0">
                  <c:v>CIESE COMILLAS</c:v>
                </c:pt>
                <c:pt idx="1">
                  <c:v>E.T.S. DE INGENIEROS DE CAMINOS, CANALES Y PUERTOS</c:v>
                </c:pt>
                <c:pt idx="2">
                  <c:v>E.T.S. DE INGENIEROS INDUSTRIALES Y DE TELECOMUNICACION</c:v>
                </c:pt>
                <c:pt idx="3">
                  <c:v>ESCUELA POLITÉCNICA DE INGENIERÍA DE MINAS Y ENERGÍA</c:v>
                </c:pt>
                <c:pt idx="4">
                  <c:v>E.T.S. DE NAÚTICA</c:v>
                </c:pt>
                <c:pt idx="5">
                  <c:v>ESCUELA UNIVERSITARIA DE ENFERMERÍA</c:v>
                </c:pt>
                <c:pt idx="6">
                  <c:v>ESCUELA UNIVERSITARIA DE FISIOTERAPIA</c:v>
                </c:pt>
                <c:pt idx="7">
                  <c:v>FACULTAD DE CIENCIAS</c:v>
                </c:pt>
                <c:pt idx="8">
                  <c:v>FACULTAD DE CIENCIAS ECONOMICAS Y EMPRESARIALES</c:v>
                </c:pt>
                <c:pt idx="9">
                  <c:v>FACULTAD DE DERECHO</c:v>
                </c:pt>
                <c:pt idx="10">
                  <c:v>FACULTAD DE EDUCACION</c:v>
                </c:pt>
                <c:pt idx="11">
                  <c:v>FACULTAD DE FILOSOFÍA Y LETRAS</c:v>
                </c:pt>
                <c:pt idx="12">
                  <c:v>FACULTAD DE MEDICINA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'Centros Imprimir'!$H$5:$H$18</c15:sqref>
                  </c15:fullRef>
                </c:ext>
              </c:extLst>
              <c:f>'Centros Imprimir'!$H$5:$H$17</c:f>
              <c:numCache>
                <c:formatCode>General</c:formatCode>
                <c:ptCount val="13"/>
                <c:pt idx="0">
                  <c:v>21</c:v>
                </c:pt>
                <c:pt idx="1">
                  <c:v>86</c:v>
                </c:pt>
                <c:pt idx="2">
                  <c:v>58</c:v>
                </c:pt>
                <c:pt idx="3">
                  <c:v>9</c:v>
                </c:pt>
                <c:pt idx="4">
                  <c:v>80</c:v>
                </c:pt>
                <c:pt idx="5">
                  <c:v>34</c:v>
                </c:pt>
                <c:pt idx="6">
                  <c:v>12</c:v>
                </c:pt>
                <c:pt idx="7">
                  <c:v>31</c:v>
                </c:pt>
                <c:pt idx="8">
                  <c:v>59</c:v>
                </c:pt>
                <c:pt idx="9">
                  <c:v>24</c:v>
                </c:pt>
                <c:pt idx="10">
                  <c:v>144</c:v>
                </c:pt>
                <c:pt idx="11">
                  <c:v>70</c:v>
                </c:pt>
                <c:pt idx="1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E-4566-A94A-26730E523A7B}"/>
            </c:ext>
          </c:extLst>
        </c:ser>
        <c:ser>
          <c:idx val="0"/>
          <c:order val="7"/>
          <c:tx>
            <c:strRef>
              <c:f>'Centros Imprimir'!$I$4</c:f>
              <c:strCache>
                <c:ptCount val="1"/>
                <c:pt idx="0">
                  <c:v>2019/20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'Centros Imprimir'!$A$5:$A$17</c15:sqref>
                  </c15:fullRef>
                </c:ext>
              </c:extLst>
              <c:f>'Centros Imprimir'!$A$5:$A$17</c:f>
              <c:strCache>
                <c:ptCount val="13"/>
                <c:pt idx="0">
                  <c:v>CIESE COMILLAS</c:v>
                </c:pt>
                <c:pt idx="1">
                  <c:v>E.T.S. DE INGENIEROS DE CAMINOS, CANALES Y PUERTOS</c:v>
                </c:pt>
                <c:pt idx="2">
                  <c:v>E.T.S. DE INGENIEROS INDUSTRIALES Y DE TELECOMUNICACION</c:v>
                </c:pt>
                <c:pt idx="3">
                  <c:v>ESCUELA POLITÉCNICA DE INGENIERÍA DE MINAS Y ENERGÍA</c:v>
                </c:pt>
                <c:pt idx="4">
                  <c:v>E.T.S. DE NAÚTICA</c:v>
                </c:pt>
                <c:pt idx="5">
                  <c:v>ESCUELA UNIVERSITARIA DE ENFERMERÍA</c:v>
                </c:pt>
                <c:pt idx="6">
                  <c:v>ESCUELA UNIVERSITARIA DE FISIOTERAPIA</c:v>
                </c:pt>
                <c:pt idx="7">
                  <c:v>FACULTAD DE CIENCIAS</c:v>
                </c:pt>
                <c:pt idx="8">
                  <c:v>FACULTAD DE CIENCIAS ECONOMICAS Y EMPRESARIALES</c:v>
                </c:pt>
                <c:pt idx="9">
                  <c:v>FACULTAD DE DERECHO</c:v>
                </c:pt>
                <c:pt idx="10">
                  <c:v>FACULTAD DE EDUCACION</c:v>
                </c:pt>
                <c:pt idx="11">
                  <c:v>FACULTAD DE FILOSOFÍA Y LETRAS</c:v>
                </c:pt>
                <c:pt idx="12">
                  <c:v>FACULTAD DE MEDICINA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'Centros Imprimir'!$I$5:$I$17</c15:sqref>
                  </c15:fullRef>
                </c:ext>
              </c:extLst>
              <c:f>'Centros Imprimir'!$I$5:$I$17</c:f>
              <c:numCache>
                <c:formatCode>General</c:formatCode>
                <c:ptCount val="13"/>
                <c:pt idx="0">
                  <c:v>15</c:v>
                </c:pt>
                <c:pt idx="1">
                  <c:v>52</c:v>
                </c:pt>
                <c:pt idx="2">
                  <c:v>76</c:v>
                </c:pt>
                <c:pt idx="3">
                  <c:v>12</c:v>
                </c:pt>
                <c:pt idx="4">
                  <c:v>84</c:v>
                </c:pt>
                <c:pt idx="5">
                  <c:v>41</c:v>
                </c:pt>
                <c:pt idx="6">
                  <c:v>44</c:v>
                </c:pt>
                <c:pt idx="7" formatCode="#,##0">
                  <c:v>33</c:v>
                </c:pt>
                <c:pt idx="8">
                  <c:v>57</c:v>
                </c:pt>
                <c:pt idx="9">
                  <c:v>28</c:v>
                </c:pt>
                <c:pt idx="10">
                  <c:v>167</c:v>
                </c:pt>
                <c:pt idx="11">
                  <c:v>30</c:v>
                </c:pt>
                <c:pt idx="1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2-4BEC-BAFD-DAE3E0E60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1326168"/>
        <c:axId val="411325776"/>
      </c:barChart>
      <c:catAx>
        <c:axId val="411326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325776"/>
        <c:crosses val="autoZero"/>
        <c:auto val="1"/>
        <c:lblAlgn val="ctr"/>
        <c:lblOffset val="100"/>
        <c:noMultiLvlLbl val="0"/>
      </c:catAx>
      <c:valAx>
        <c:axId val="411325776"/>
        <c:scaling>
          <c:orientation val="minMax"/>
          <c:max val="1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32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>
      <c:oddFooter>&amp;CUC: SERVICIO DE GESTIÓN ACADÉMICA: INFORME 2013&amp;D36</c:oddFooter>
    </c:headerFooter>
    <c:pageMargins b="0.74803149606299213" l="0.70866141732283472" r="0.70866141732283472" t="0.74803149606299213" header="0.31496062992125984" footer="0.3149606299212598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13</xdr:col>
      <xdr:colOff>571500</xdr:colOff>
      <xdr:row>0</xdr:row>
      <xdr:rowOff>625475</xdr:rowOff>
    </xdr:to>
    <xdr:pic>
      <xdr:nvPicPr>
        <xdr:cNvPr id="3" name="Picture 2" descr="eees_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0" y="123825"/>
          <a:ext cx="12344400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0</xdr:row>
      <xdr:rowOff>9524</xdr:rowOff>
    </xdr:from>
    <xdr:to>
      <xdr:col>0</xdr:col>
      <xdr:colOff>934875</xdr:colOff>
      <xdr:row>0</xdr:row>
      <xdr:rowOff>802831</xdr:rowOff>
    </xdr:to>
    <xdr:pic>
      <xdr:nvPicPr>
        <xdr:cNvPr id="4" name="Picture 3" descr="Logo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9524"/>
          <a:ext cx="792000" cy="793307"/>
        </a:xfrm>
        <a:prstGeom prst="rect">
          <a:avLst/>
        </a:prstGeom>
        <a:noFill/>
        <a:ln w="19050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588120</xdr:colOff>
      <xdr:row>0</xdr:row>
      <xdr:rowOff>327088</xdr:rowOff>
    </xdr:from>
    <xdr:to>
      <xdr:col>13</xdr:col>
      <xdr:colOff>413496</xdr:colOff>
      <xdr:row>0</xdr:row>
      <xdr:rowOff>527113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8932020" y="327088"/>
          <a:ext cx="3254376" cy="200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800" kern="10" spc="0">
              <a:ln w="9525">
                <a:solidFill>
                  <a:srgbClr val="008080"/>
                </a:solidFill>
                <a:round/>
                <a:headEnd/>
                <a:tailEnd/>
              </a:ln>
              <a:solidFill>
                <a:srgbClr val="005D5D"/>
              </a:solidFill>
              <a:effectLst/>
              <a:latin typeface="Verdana"/>
            </a:rPr>
            <a:t>Servicio de Gestión Académica</a:t>
          </a:r>
        </a:p>
      </xdr:txBody>
    </xdr:sp>
    <xdr:clientData/>
  </xdr:twoCellAnchor>
  <xdr:twoCellAnchor>
    <xdr:from>
      <xdr:col>0</xdr:col>
      <xdr:colOff>1089025</xdr:colOff>
      <xdr:row>0</xdr:row>
      <xdr:rowOff>291353</xdr:rowOff>
    </xdr:from>
    <xdr:to>
      <xdr:col>1</xdr:col>
      <xdr:colOff>440531</xdr:colOff>
      <xdr:row>0</xdr:row>
      <xdr:rowOff>618582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1089025" y="291353"/>
          <a:ext cx="3800241" cy="32722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000" kern="10" spc="0">
              <a:ln w="9525">
                <a:solidFill>
                  <a:srgbClr val="99CC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Espacio Europeo de Educación Superior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185398</xdr:colOff>
      <xdr:row>36</xdr:row>
      <xdr:rowOff>161247</xdr:rowOff>
    </xdr:from>
    <xdr:to>
      <xdr:col>12</xdr:col>
      <xdr:colOff>525159</xdr:colOff>
      <xdr:row>65</xdr:row>
      <xdr:rowOff>143857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185057</xdr:colOff>
      <xdr:row>2</xdr:row>
      <xdr:rowOff>28311</xdr:rowOff>
    </xdr:from>
    <xdr:to>
      <xdr:col>12</xdr:col>
      <xdr:colOff>558800</xdr:colOff>
      <xdr:row>35</xdr:row>
      <xdr:rowOff>29633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582385</xdr:colOff>
      <xdr:row>1</xdr:row>
      <xdr:rowOff>118472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0657" cy="6477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19</xdr:row>
      <xdr:rowOff>38100</xdr:rowOff>
    </xdr:from>
    <xdr:to>
      <xdr:col>7</xdr:col>
      <xdr:colOff>731520</xdr:colOff>
      <xdr:row>47</xdr:row>
      <xdr:rowOff>112395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857250</xdr:colOff>
      <xdr:row>0</xdr:row>
      <xdr:rowOff>647790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90860" cy="647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view="pageBreakPreview" zoomScaleNormal="75" zoomScaleSheetLayoutView="100" workbookViewId="0">
      <selection activeCell="A2" sqref="A2:N3"/>
    </sheetView>
  </sheetViews>
  <sheetFormatPr baseColWidth="10" defaultColWidth="11.42578125" defaultRowHeight="12.75" x14ac:dyDescent="0.2"/>
  <cols>
    <col min="1" max="1" width="63.5703125" style="3" customWidth="1"/>
    <col min="2" max="3" width="10.140625" style="8" customWidth="1"/>
    <col min="4" max="7" width="10.28515625" style="8" customWidth="1"/>
    <col min="8" max="9" width="10.28515625" style="18" customWidth="1"/>
    <col min="10" max="11" width="10.28515625" style="8" customWidth="1"/>
    <col min="12" max="12" width="10.28515625" style="18" customWidth="1"/>
    <col min="13" max="14" width="10.28515625" style="8" customWidth="1"/>
    <col min="15" max="16384" width="11.42578125" style="3"/>
  </cols>
  <sheetData>
    <row r="1" spans="1:14" s="1" customFormat="1" ht="74.25" customHeight="1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24.75" customHeight="1" x14ac:dyDescent="0.2">
      <c r="A2" s="186" t="s">
        <v>90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2.7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ht="18.75" customHeight="1" thickBo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35"/>
      <c r="K4" s="35"/>
      <c r="L4" s="3"/>
      <c r="M4" s="59"/>
      <c r="N4" s="59"/>
    </row>
    <row r="5" spans="1:14" ht="18.600000000000001" customHeight="1" x14ac:dyDescent="0.2">
      <c r="A5" s="179" t="s">
        <v>9</v>
      </c>
      <c r="B5" s="181" t="s">
        <v>84</v>
      </c>
      <c r="C5" s="183" t="s">
        <v>89</v>
      </c>
      <c r="D5" s="183" t="s">
        <v>49</v>
      </c>
      <c r="E5" s="183" t="s">
        <v>58</v>
      </c>
      <c r="F5" s="183" t="s">
        <v>66</v>
      </c>
      <c r="G5" s="183" t="s">
        <v>72</v>
      </c>
      <c r="H5" s="181" t="s">
        <v>77</v>
      </c>
      <c r="I5" s="181" t="s">
        <v>79</v>
      </c>
      <c r="J5" s="181"/>
      <c r="K5" s="185"/>
      <c r="L5" s="181" t="s">
        <v>83</v>
      </c>
      <c r="M5" s="181"/>
      <c r="N5" s="185"/>
    </row>
    <row r="6" spans="1:14" ht="13.15" customHeight="1" x14ac:dyDescent="0.2">
      <c r="A6" s="180"/>
      <c r="B6" s="182"/>
      <c r="C6" s="184"/>
      <c r="D6" s="184"/>
      <c r="E6" s="184"/>
      <c r="F6" s="184"/>
      <c r="G6" s="184"/>
      <c r="H6" s="182"/>
      <c r="I6" s="47" t="s">
        <v>74</v>
      </c>
      <c r="J6" s="47" t="s">
        <v>75</v>
      </c>
      <c r="K6" s="36" t="s">
        <v>76</v>
      </c>
      <c r="L6" s="60" t="s">
        <v>74</v>
      </c>
      <c r="M6" s="60" t="s">
        <v>75</v>
      </c>
      <c r="N6" s="36" t="s">
        <v>76</v>
      </c>
    </row>
    <row r="7" spans="1:14" s="9" customFormat="1" ht="16.5" customHeight="1" x14ac:dyDescent="0.2">
      <c r="A7" s="188" t="s">
        <v>7</v>
      </c>
      <c r="B7" s="189"/>
      <c r="C7" s="189"/>
      <c r="D7" s="189"/>
      <c r="E7" s="189"/>
      <c r="F7" s="189"/>
      <c r="G7" s="189"/>
      <c r="H7" s="189"/>
      <c r="I7" s="189"/>
      <c r="J7" s="46"/>
      <c r="K7" s="64"/>
      <c r="M7" s="58"/>
      <c r="N7" s="37"/>
    </row>
    <row r="8" spans="1:14" ht="27.75" customHeight="1" x14ac:dyDescent="0.2">
      <c r="A8" s="43" t="s">
        <v>42</v>
      </c>
      <c r="B8" s="13">
        <v>20</v>
      </c>
      <c r="C8" s="140">
        <v>3</v>
      </c>
      <c r="D8" s="14">
        <v>2</v>
      </c>
      <c r="E8" s="88">
        <v>3</v>
      </c>
      <c r="F8" s="88">
        <v>5</v>
      </c>
      <c r="G8" s="88">
        <v>9</v>
      </c>
      <c r="H8" s="89">
        <v>7</v>
      </c>
      <c r="I8" s="100">
        <f>SUM(J8:K8)</f>
        <v>11</v>
      </c>
      <c r="J8" s="88">
        <v>5</v>
      </c>
      <c r="K8" s="89">
        <v>6</v>
      </c>
      <c r="L8" s="100">
        <f>SUM(M8:N8)</f>
        <v>0</v>
      </c>
      <c r="M8" s="88">
        <v>0</v>
      </c>
      <c r="N8" s="118">
        <v>0</v>
      </c>
    </row>
    <row r="9" spans="1:14" ht="16.5" customHeight="1" x14ac:dyDescent="0.2">
      <c r="A9" s="43" t="s">
        <v>44</v>
      </c>
      <c r="B9" s="13">
        <v>35</v>
      </c>
      <c r="C9" s="138">
        <v>23</v>
      </c>
      <c r="D9" s="88">
        <v>23</v>
      </c>
      <c r="E9" s="88">
        <v>25</v>
      </c>
      <c r="F9" s="88">
        <v>29</v>
      </c>
      <c r="G9" s="88">
        <v>25</v>
      </c>
      <c r="H9" s="89">
        <v>28</v>
      </c>
      <c r="I9" s="100">
        <f t="shared" ref="I9:I14" si="0">SUM(J9:K9)</f>
        <v>21</v>
      </c>
      <c r="J9" s="88">
        <v>16</v>
      </c>
      <c r="K9" s="89">
        <v>5</v>
      </c>
      <c r="L9" s="100">
        <f t="shared" ref="L9:L14" si="1">SUM(M9:N9)</f>
        <v>15</v>
      </c>
      <c r="M9" s="88">
        <v>12</v>
      </c>
      <c r="N9" s="118">
        <v>3</v>
      </c>
    </row>
    <row r="10" spans="1:14" ht="16.5" customHeight="1" x14ac:dyDescent="0.2">
      <c r="A10" s="43" t="s">
        <v>18</v>
      </c>
      <c r="B10" s="13">
        <v>40</v>
      </c>
      <c r="C10" s="139">
        <v>5</v>
      </c>
      <c r="D10" s="14">
        <v>7</v>
      </c>
      <c r="E10" s="88">
        <v>9</v>
      </c>
      <c r="F10" s="88">
        <v>6</v>
      </c>
      <c r="G10" s="88">
        <v>8</v>
      </c>
      <c r="H10" s="89">
        <v>3</v>
      </c>
      <c r="I10" s="100">
        <f t="shared" si="0"/>
        <v>16</v>
      </c>
      <c r="J10" s="88">
        <v>6</v>
      </c>
      <c r="K10" s="89">
        <v>10</v>
      </c>
      <c r="L10" s="100">
        <f t="shared" si="1"/>
        <v>7</v>
      </c>
      <c r="M10" s="88">
        <v>3</v>
      </c>
      <c r="N10" s="118">
        <v>4</v>
      </c>
    </row>
    <row r="11" spans="1:14" ht="24" x14ac:dyDescent="0.2">
      <c r="A11" s="43" t="s">
        <v>47</v>
      </c>
      <c r="B11" s="13">
        <v>20</v>
      </c>
      <c r="C11" s="139">
        <v>9</v>
      </c>
      <c r="D11" s="14">
        <v>9</v>
      </c>
      <c r="E11" s="88">
        <v>5</v>
      </c>
      <c r="F11" s="88">
        <v>5</v>
      </c>
      <c r="G11" s="88">
        <v>2</v>
      </c>
      <c r="H11" s="89">
        <v>6</v>
      </c>
      <c r="I11" s="100">
        <f t="shared" si="0"/>
        <v>3</v>
      </c>
      <c r="J11" s="88">
        <v>1</v>
      </c>
      <c r="K11" s="89">
        <v>2</v>
      </c>
      <c r="L11" s="100">
        <f t="shared" si="1"/>
        <v>0</v>
      </c>
      <c r="M11" s="88">
        <v>0</v>
      </c>
      <c r="N11" s="118">
        <v>0</v>
      </c>
    </row>
    <row r="12" spans="1:14" ht="16.5" customHeight="1" x14ac:dyDescent="0.2">
      <c r="A12" s="43" t="s">
        <v>19</v>
      </c>
      <c r="B12" s="13">
        <v>20</v>
      </c>
      <c r="C12" s="139">
        <v>22</v>
      </c>
      <c r="D12" s="14">
        <v>18</v>
      </c>
      <c r="E12" s="88">
        <v>19</v>
      </c>
      <c r="F12" s="88">
        <v>13</v>
      </c>
      <c r="G12" s="88">
        <v>18</v>
      </c>
      <c r="H12" s="89">
        <v>11</v>
      </c>
      <c r="I12" s="100">
        <f t="shared" si="0"/>
        <v>17</v>
      </c>
      <c r="J12" s="88">
        <v>12</v>
      </c>
      <c r="K12" s="89">
        <v>5</v>
      </c>
      <c r="L12" s="100">
        <f t="shared" si="1"/>
        <v>12</v>
      </c>
      <c r="M12" s="88">
        <v>5</v>
      </c>
      <c r="N12" s="118">
        <v>7</v>
      </c>
    </row>
    <row r="13" spans="1:14" ht="16.5" customHeight="1" x14ac:dyDescent="0.2">
      <c r="A13" s="43" t="s">
        <v>20</v>
      </c>
      <c r="B13" s="13">
        <v>20</v>
      </c>
      <c r="C13" s="139">
        <v>6</v>
      </c>
      <c r="D13" s="14">
        <v>18</v>
      </c>
      <c r="E13" s="88">
        <v>21</v>
      </c>
      <c r="F13" s="88">
        <v>5</v>
      </c>
      <c r="G13" s="88">
        <v>7</v>
      </c>
      <c r="H13" s="89">
        <v>12</v>
      </c>
      <c r="I13" s="100">
        <f t="shared" si="0"/>
        <v>16</v>
      </c>
      <c r="J13" s="88">
        <v>7</v>
      </c>
      <c r="K13" s="89">
        <v>9</v>
      </c>
      <c r="L13" s="100">
        <f t="shared" si="1"/>
        <v>9</v>
      </c>
      <c r="M13" s="88">
        <v>7</v>
      </c>
      <c r="N13" s="118">
        <v>2</v>
      </c>
    </row>
    <row r="14" spans="1:14" ht="16.5" customHeight="1" x14ac:dyDescent="0.2">
      <c r="A14" s="43" t="s">
        <v>64</v>
      </c>
      <c r="B14" s="13">
        <v>10</v>
      </c>
      <c r="C14" s="141"/>
      <c r="D14" s="32"/>
      <c r="E14" s="88">
        <v>2</v>
      </c>
      <c r="F14" s="88">
        <v>5</v>
      </c>
      <c r="G14" s="88">
        <v>7</v>
      </c>
      <c r="H14" s="89">
        <v>8</v>
      </c>
      <c r="I14" s="100">
        <f t="shared" si="0"/>
        <v>7</v>
      </c>
      <c r="J14" s="88">
        <v>3</v>
      </c>
      <c r="K14" s="89">
        <v>4</v>
      </c>
      <c r="L14" s="100">
        <f t="shared" si="1"/>
        <v>2</v>
      </c>
      <c r="M14" s="88">
        <v>0</v>
      </c>
      <c r="N14" s="118">
        <v>2</v>
      </c>
    </row>
    <row r="15" spans="1:14" s="10" customFormat="1" ht="16.5" customHeight="1" x14ac:dyDescent="0.2">
      <c r="A15" s="21" t="s">
        <v>8</v>
      </c>
      <c r="B15" s="22"/>
      <c r="C15" s="23">
        <f t="shared" ref="C15:K15" si="2">SUM(C8:C14)</f>
        <v>68</v>
      </c>
      <c r="D15" s="23">
        <f t="shared" si="2"/>
        <v>77</v>
      </c>
      <c r="E15" s="23">
        <f t="shared" si="2"/>
        <v>84</v>
      </c>
      <c r="F15" s="23">
        <f t="shared" si="2"/>
        <v>68</v>
      </c>
      <c r="G15" s="23">
        <f t="shared" si="2"/>
        <v>76</v>
      </c>
      <c r="H15" s="65">
        <f t="shared" si="2"/>
        <v>75</v>
      </c>
      <c r="I15" s="67">
        <f t="shared" si="2"/>
        <v>91</v>
      </c>
      <c r="J15" s="23">
        <f t="shared" si="2"/>
        <v>50</v>
      </c>
      <c r="K15" s="68">
        <f t="shared" si="2"/>
        <v>41</v>
      </c>
      <c r="L15" s="66">
        <f t="shared" ref="L15:N15" si="3">SUM(L8:L14)</f>
        <v>45</v>
      </c>
      <c r="M15" s="23">
        <f t="shared" si="3"/>
        <v>27</v>
      </c>
      <c r="N15" s="52">
        <f t="shared" si="3"/>
        <v>18</v>
      </c>
    </row>
    <row r="16" spans="1:14" s="9" customFormat="1" ht="16.5" customHeight="1" x14ac:dyDescent="0.2">
      <c r="A16" s="176" t="s">
        <v>10</v>
      </c>
      <c r="B16" s="175"/>
      <c r="C16" s="175"/>
      <c r="D16" s="175"/>
      <c r="E16" s="175"/>
      <c r="F16" s="175"/>
      <c r="G16" s="177"/>
      <c r="H16" s="177"/>
      <c r="I16" s="177"/>
      <c r="J16" s="46"/>
      <c r="K16" s="64"/>
      <c r="M16" s="58"/>
      <c r="N16" s="37"/>
    </row>
    <row r="17" spans="1:14" ht="16.5" customHeight="1" x14ac:dyDescent="0.2">
      <c r="A17" s="43" t="s">
        <v>22</v>
      </c>
      <c r="B17" s="11" t="s">
        <v>86</v>
      </c>
      <c r="C17" s="136">
        <v>4</v>
      </c>
      <c r="D17" s="14">
        <v>3</v>
      </c>
      <c r="E17" s="90"/>
      <c r="F17" s="90"/>
      <c r="G17" s="90"/>
      <c r="H17" s="91"/>
      <c r="I17" s="101"/>
      <c r="J17" s="90"/>
      <c r="K17" s="102"/>
      <c r="L17" s="101"/>
      <c r="M17" s="90"/>
      <c r="N17" s="119"/>
    </row>
    <row r="18" spans="1:14" ht="16.5" customHeight="1" x14ac:dyDescent="0.2">
      <c r="A18" s="43" t="s">
        <v>78</v>
      </c>
      <c r="B18" s="13">
        <v>15</v>
      </c>
      <c r="C18" s="137"/>
      <c r="D18" s="32"/>
      <c r="E18" s="32"/>
      <c r="F18" s="32"/>
      <c r="G18" s="32"/>
      <c r="H18" s="92">
        <v>8</v>
      </c>
      <c r="I18" s="103">
        <f>SUM(J18:K18)</f>
        <v>15</v>
      </c>
      <c r="J18" s="104">
        <v>4</v>
      </c>
      <c r="K18" s="105">
        <v>11</v>
      </c>
      <c r="L18" s="103">
        <f>SUM(M18:N18)</f>
        <v>15</v>
      </c>
      <c r="M18" s="120">
        <v>2</v>
      </c>
      <c r="N18" s="121">
        <v>13</v>
      </c>
    </row>
    <row r="19" spans="1:14" ht="16.5" customHeight="1" x14ac:dyDescent="0.2">
      <c r="A19" s="43" t="s">
        <v>87</v>
      </c>
      <c r="B19" s="13">
        <v>20</v>
      </c>
      <c r="C19" s="137"/>
      <c r="D19" s="32"/>
      <c r="E19" s="32"/>
      <c r="F19" s="32"/>
      <c r="G19" s="32"/>
      <c r="H19" s="92"/>
      <c r="I19" s="103"/>
      <c r="J19" s="104"/>
      <c r="K19" s="105"/>
      <c r="L19" s="103">
        <f>SUM(M19:N19)</f>
        <v>7</v>
      </c>
      <c r="M19" s="120">
        <v>1</v>
      </c>
      <c r="N19" s="121">
        <v>6</v>
      </c>
    </row>
    <row r="20" spans="1:14" ht="16.5" customHeight="1" x14ac:dyDescent="0.2">
      <c r="A20" s="43" t="s">
        <v>80</v>
      </c>
      <c r="B20" s="13">
        <v>20</v>
      </c>
      <c r="C20" s="137"/>
      <c r="D20" s="32"/>
      <c r="E20" s="32"/>
      <c r="F20" s="32"/>
      <c r="G20" s="32"/>
      <c r="H20" s="93"/>
      <c r="I20" s="103">
        <f>SUM(J20:K20)</f>
        <v>7</v>
      </c>
      <c r="J20" s="104">
        <v>1</v>
      </c>
      <c r="K20" s="105">
        <v>6</v>
      </c>
      <c r="L20" s="103">
        <f>SUM(M20:N20)</f>
        <v>4</v>
      </c>
      <c r="M20" s="120">
        <v>3</v>
      </c>
      <c r="N20" s="121">
        <v>1</v>
      </c>
    </row>
    <row r="21" spans="1:14" ht="16.5" customHeight="1" x14ac:dyDescent="0.2">
      <c r="A21" s="43" t="s">
        <v>50</v>
      </c>
      <c r="B21" s="13">
        <v>10</v>
      </c>
      <c r="C21" s="147"/>
      <c r="D21" s="88">
        <v>8</v>
      </c>
      <c r="E21" s="14">
        <v>7</v>
      </c>
      <c r="F21" s="14">
        <v>4</v>
      </c>
      <c r="G21" s="14">
        <v>6</v>
      </c>
      <c r="H21" s="92">
        <v>4</v>
      </c>
      <c r="I21" s="106"/>
      <c r="J21" s="32"/>
      <c r="K21" s="95"/>
      <c r="L21" s="106"/>
      <c r="M21" s="32"/>
      <c r="N21" s="122"/>
    </row>
    <row r="22" spans="1:14" ht="16.5" customHeight="1" x14ac:dyDescent="0.2">
      <c r="A22" s="43" t="s">
        <v>23</v>
      </c>
      <c r="B22" s="13">
        <v>25</v>
      </c>
      <c r="C22" s="137">
        <v>7</v>
      </c>
      <c r="D22" s="14">
        <v>6</v>
      </c>
      <c r="E22" s="14">
        <v>8</v>
      </c>
      <c r="F22" s="14">
        <v>5</v>
      </c>
      <c r="G22" s="14">
        <v>4</v>
      </c>
      <c r="H22" s="92">
        <v>3</v>
      </c>
      <c r="I22" s="103">
        <f t="shared" ref="I22:I24" si="4">SUM(J22:K22)</f>
        <v>4</v>
      </c>
      <c r="J22" s="14">
        <v>0</v>
      </c>
      <c r="K22" s="97">
        <v>4</v>
      </c>
      <c r="L22" s="103">
        <f t="shared" ref="L22:L24" si="5">SUM(M22:N22)</f>
        <v>5</v>
      </c>
      <c r="M22" s="14">
        <v>0</v>
      </c>
      <c r="N22" s="123">
        <v>5</v>
      </c>
    </row>
    <row r="23" spans="1:14" ht="16.5" customHeight="1" x14ac:dyDescent="0.2">
      <c r="A23" s="43" t="s">
        <v>21</v>
      </c>
      <c r="B23" s="13">
        <v>15</v>
      </c>
      <c r="C23" s="137">
        <v>3</v>
      </c>
      <c r="D23" s="14">
        <v>3</v>
      </c>
      <c r="E23" s="14">
        <v>4</v>
      </c>
      <c r="F23" s="14">
        <v>4</v>
      </c>
      <c r="G23" s="14">
        <v>7</v>
      </c>
      <c r="H23" s="92">
        <v>5</v>
      </c>
      <c r="I23" s="103">
        <f t="shared" si="4"/>
        <v>1</v>
      </c>
      <c r="J23" s="14">
        <v>0</v>
      </c>
      <c r="K23" s="97">
        <v>1</v>
      </c>
      <c r="L23" s="103">
        <f t="shared" si="5"/>
        <v>4</v>
      </c>
      <c r="M23" s="14">
        <v>0</v>
      </c>
      <c r="N23" s="123">
        <v>4</v>
      </c>
    </row>
    <row r="24" spans="1:14" ht="18.600000000000001" customHeight="1" x14ac:dyDescent="0.2">
      <c r="A24" s="43" t="s">
        <v>81</v>
      </c>
      <c r="B24" s="13">
        <v>3</v>
      </c>
      <c r="C24" s="147"/>
      <c r="D24" s="94"/>
      <c r="E24" s="32"/>
      <c r="F24" s="32"/>
      <c r="G24" s="32"/>
      <c r="H24" s="95"/>
      <c r="I24" s="107">
        <f t="shared" si="4"/>
        <v>1</v>
      </c>
      <c r="J24" s="108">
        <v>0</v>
      </c>
      <c r="K24" s="109">
        <v>1</v>
      </c>
      <c r="L24" s="107">
        <f t="shared" si="5"/>
        <v>3</v>
      </c>
      <c r="M24" s="108">
        <v>3</v>
      </c>
      <c r="N24" s="124">
        <v>0</v>
      </c>
    </row>
    <row r="25" spans="1:14" s="10" customFormat="1" ht="16.5" customHeight="1" x14ac:dyDescent="0.2">
      <c r="A25" s="24" t="s">
        <v>11</v>
      </c>
      <c r="B25" s="25"/>
      <c r="C25" s="144">
        <f t="shared" ref="C25:K25" si="6">SUM(C17:C24)</f>
        <v>14</v>
      </c>
      <c r="D25" s="26">
        <f t="shared" si="6"/>
        <v>20</v>
      </c>
      <c r="E25" s="26">
        <f t="shared" si="6"/>
        <v>19</v>
      </c>
      <c r="F25" s="26">
        <f t="shared" si="6"/>
        <v>13</v>
      </c>
      <c r="G25" s="26">
        <f t="shared" si="6"/>
        <v>17</v>
      </c>
      <c r="H25" s="69">
        <f t="shared" si="6"/>
        <v>20</v>
      </c>
      <c r="I25" s="71">
        <f t="shared" si="6"/>
        <v>28</v>
      </c>
      <c r="J25" s="50">
        <f t="shared" si="6"/>
        <v>5</v>
      </c>
      <c r="K25" s="72">
        <f t="shared" si="6"/>
        <v>23</v>
      </c>
      <c r="L25" s="70">
        <f t="shared" ref="L25:N25" si="7">SUM(L17:L24)</f>
        <v>38</v>
      </c>
      <c r="M25" s="50">
        <f t="shared" si="7"/>
        <v>9</v>
      </c>
      <c r="N25" s="53">
        <f t="shared" si="7"/>
        <v>29</v>
      </c>
    </row>
    <row r="26" spans="1:14" s="9" customFormat="1" ht="16.5" customHeight="1" x14ac:dyDescent="0.2">
      <c r="A26" s="173" t="s">
        <v>12</v>
      </c>
      <c r="B26" s="174"/>
      <c r="C26" s="174"/>
      <c r="D26" s="174"/>
      <c r="E26" s="174"/>
      <c r="F26" s="174"/>
      <c r="G26" s="174"/>
      <c r="H26" s="174"/>
      <c r="I26" s="175"/>
      <c r="J26" s="46"/>
      <c r="K26" s="64"/>
      <c r="M26" s="58"/>
      <c r="N26" s="37"/>
    </row>
    <row r="27" spans="1:14" s="9" customFormat="1" ht="27" customHeight="1" x14ac:dyDescent="0.2">
      <c r="A27" s="43" t="s">
        <v>70</v>
      </c>
      <c r="B27" s="11" t="s">
        <v>86</v>
      </c>
      <c r="C27" s="151"/>
      <c r="D27" s="32"/>
      <c r="E27" s="32"/>
      <c r="F27" s="96">
        <v>9</v>
      </c>
      <c r="G27" s="96">
        <v>13</v>
      </c>
      <c r="H27" s="97">
        <v>10</v>
      </c>
      <c r="I27" s="110">
        <f>SUM(J27:K27)</f>
        <v>12</v>
      </c>
      <c r="J27" s="111">
        <v>11</v>
      </c>
      <c r="K27" s="112">
        <v>1</v>
      </c>
      <c r="L27" s="110">
        <f>SUM(M27:N27)</f>
        <v>12</v>
      </c>
      <c r="M27" s="111">
        <v>10</v>
      </c>
      <c r="N27" s="125">
        <v>2</v>
      </c>
    </row>
    <row r="28" spans="1:14" s="9" customFormat="1" ht="27" customHeight="1" x14ac:dyDescent="0.2">
      <c r="A28" s="43" t="s">
        <v>88</v>
      </c>
      <c r="B28" s="11">
        <v>30</v>
      </c>
      <c r="C28" s="151"/>
      <c r="D28" s="32"/>
      <c r="E28" s="32"/>
      <c r="F28" s="32"/>
      <c r="G28" s="32"/>
      <c r="H28" s="95"/>
      <c r="I28" s="106"/>
      <c r="J28" s="32"/>
      <c r="K28" s="93"/>
      <c r="L28" s="113">
        <f>SUM(M28:N28)</f>
        <v>32</v>
      </c>
      <c r="M28" s="96">
        <v>11</v>
      </c>
      <c r="N28" s="126">
        <v>21</v>
      </c>
    </row>
    <row r="29" spans="1:14" ht="16.5" customHeight="1" x14ac:dyDescent="0.2">
      <c r="A29" s="43" t="s">
        <v>24</v>
      </c>
      <c r="B29" s="11">
        <v>25</v>
      </c>
      <c r="C29" s="148">
        <v>16</v>
      </c>
      <c r="D29" s="14">
        <v>10</v>
      </c>
      <c r="E29" s="14">
        <v>19</v>
      </c>
      <c r="F29" s="14">
        <v>11</v>
      </c>
      <c r="G29" s="14">
        <v>7</v>
      </c>
      <c r="H29" s="97">
        <v>11</v>
      </c>
      <c r="I29" s="113">
        <f t="shared" ref="I29:I33" si="8">SUM(J29:K29)</f>
        <v>9</v>
      </c>
      <c r="J29" s="104">
        <v>6</v>
      </c>
      <c r="K29" s="105">
        <v>3</v>
      </c>
      <c r="L29" s="113">
        <f t="shared" ref="L29:L33" si="9">SUM(M29:N29)</f>
        <v>13</v>
      </c>
      <c r="M29" s="120">
        <v>6</v>
      </c>
      <c r="N29" s="121">
        <v>7</v>
      </c>
    </row>
    <row r="30" spans="1:14" s="4" customFormat="1" ht="24" x14ac:dyDescent="0.2">
      <c r="A30" s="43" t="s">
        <v>25</v>
      </c>
      <c r="B30" s="11" t="s">
        <v>86</v>
      </c>
      <c r="C30" s="149">
        <v>8</v>
      </c>
      <c r="D30" s="98">
        <v>6</v>
      </c>
      <c r="E30" s="14">
        <v>12</v>
      </c>
      <c r="F30" s="14">
        <v>11</v>
      </c>
      <c r="G30" s="14">
        <v>10</v>
      </c>
      <c r="H30" s="97">
        <v>5</v>
      </c>
      <c r="I30" s="113">
        <f t="shared" si="8"/>
        <v>14</v>
      </c>
      <c r="J30" s="104">
        <v>9</v>
      </c>
      <c r="K30" s="105">
        <v>5</v>
      </c>
      <c r="L30" s="106"/>
      <c r="M30" s="32"/>
      <c r="N30" s="122"/>
    </row>
    <row r="31" spans="1:14" s="4" customFormat="1" ht="17.25" customHeight="1" x14ac:dyDescent="0.2">
      <c r="A31" s="43" t="s">
        <v>43</v>
      </c>
      <c r="B31" s="11">
        <v>25</v>
      </c>
      <c r="C31" s="150">
        <v>19</v>
      </c>
      <c r="D31" s="98">
        <v>24</v>
      </c>
      <c r="E31" s="14">
        <v>24</v>
      </c>
      <c r="F31" s="14">
        <v>24</v>
      </c>
      <c r="G31" s="14">
        <v>25</v>
      </c>
      <c r="H31" s="97">
        <v>25</v>
      </c>
      <c r="I31" s="113">
        <f t="shared" si="8"/>
        <v>25</v>
      </c>
      <c r="J31" s="104">
        <v>18</v>
      </c>
      <c r="K31" s="105">
        <v>7</v>
      </c>
      <c r="L31" s="113">
        <f t="shared" si="9"/>
        <v>24</v>
      </c>
      <c r="M31" s="120">
        <v>19</v>
      </c>
      <c r="N31" s="121">
        <v>5</v>
      </c>
    </row>
    <row r="32" spans="1:14" s="4" customFormat="1" ht="16.5" customHeight="1" x14ac:dyDescent="0.2">
      <c r="A32" s="44" t="s">
        <v>51</v>
      </c>
      <c r="B32" s="11">
        <v>15</v>
      </c>
      <c r="C32" s="152"/>
      <c r="D32" s="15">
        <v>9</v>
      </c>
      <c r="E32" s="14">
        <v>12</v>
      </c>
      <c r="F32" s="14">
        <v>8</v>
      </c>
      <c r="G32" s="14">
        <v>6</v>
      </c>
      <c r="H32" s="97">
        <v>9</v>
      </c>
      <c r="I32" s="113">
        <f t="shared" si="8"/>
        <v>10</v>
      </c>
      <c r="J32" s="104">
        <v>7</v>
      </c>
      <c r="K32" s="105">
        <v>3</v>
      </c>
      <c r="L32" s="113">
        <f t="shared" si="9"/>
        <v>14</v>
      </c>
      <c r="M32" s="120">
        <v>11</v>
      </c>
      <c r="N32" s="121">
        <v>3</v>
      </c>
    </row>
    <row r="33" spans="1:14" s="4" customFormat="1" ht="16.5" customHeight="1" x14ac:dyDescent="0.2">
      <c r="A33" s="44" t="s">
        <v>52</v>
      </c>
      <c r="B33" s="11">
        <v>25</v>
      </c>
      <c r="C33" s="152"/>
      <c r="D33" s="15">
        <v>22</v>
      </c>
      <c r="E33" s="14">
        <v>17</v>
      </c>
      <c r="F33" s="14">
        <v>24</v>
      </c>
      <c r="G33" s="14">
        <v>22</v>
      </c>
      <c r="H33" s="97">
        <v>10</v>
      </c>
      <c r="I33" s="114">
        <f t="shared" si="8"/>
        <v>9</v>
      </c>
      <c r="J33" s="115">
        <v>6</v>
      </c>
      <c r="K33" s="116">
        <v>3</v>
      </c>
      <c r="L33" s="114">
        <f t="shared" si="9"/>
        <v>17</v>
      </c>
      <c r="M33" s="127">
        <v>14</v>
      </c>
      <c r="N33" s="128">
        <v>3</v>
      </c>
    </row>
    <row r="34" spans="1:14" s="10" customFormat="1" ht="16.5" customHeight="1" x14ac:dyDescent="0.2">
      <c r="A34" s="21" t="s">
        <v>13</v>
      </c>
      <c r="B34" s="27"/>
      <c r="C34" s="143">
        <f t="shared" ref="C34:K34" si="10">SUM(C27:C33)</f>
        <v>43</v>
      </c>
      <c r="D34" s="23">
        <f t="shared" si="10"/>
        <v>71</v>
      </c>
      <c r="E34" s="23">
        <f t="shared" si="10"/>
        <v>84</v>
      </c>
      <c r="F34" s="23">
        <f t="shared" si="10"/>
        <v>87</v>
      </c>
      <c r="G34" s="23">
        <f t="shared" si="10"/>
        <v>83</v>
      </c>
      <c r="H34" s="65">
        <f t="shared" si="10"/>
        <v>70</v>
      </c>
      <c r="I34" s="73">
        <f t="shared" si="10"/>
        <v>79</v>
      </c>
      <c r="J34" s="51">
        <f t="shared" si="10"/>
        <v>57</v>
      </c>
      <c r="K34" s="74">
        <f t="shared" si="10"/>
        <v>22</v>
      </c>
      <c r="L34" s="70">
        <f t="shared" ref="L34:N34" si="11">SUM(L27:L33)</f>
        <v>112</v>
      </c>
      <c r="M34" s="51">
        <f t="shared" si="11"/>
        <v>71</v>
      </c>
      <c r="N34" s="54">
        <f t="shared" si="11"/>
        <v>41</v>
      </c>
    </row>
    <row r="35" spans="1:14" s="9" customFormat="1" ht="16.5" customHeight="1" x14ac:dyDescent="0.2">
      <c r="A35" s="173" t="s">
        <v>14</v>
      </c>
      <c r="B35" s="174"/>
      <c r="C35" s="174"/>
      <c r="D35" s="174"/>
      <c r="E35" s="174"/>
      <c r="F35" s="174"/>
      <c r="G35" s="174"/>
      <c r="H35" s="174"/>
      <c r="I35" s="174"/>
      <c r="J35" s="46"/>
      <c r="K35" s="64"/>
      <c r="M35" s="58"/>
      <c r="N35" s="37"/>
    </row>
    <row r="36" spans="1:14" ht="16.5" customHeight="1" x14ac:dyDescent="0.2">
      <c r="A36" s="44" t="s">
        <v>67</v>
      </c>
      <c r="B36" s="13">
        <v>28</v>
      </c>
      <c r="C36" s="155"/>
      <c r="D36" s="12"/>
      <c r="E36" s="12"/>
      <c r="F36" s="13">
        <v>23</v>
      </c>
      <c r="G36" s="13">
        <v>27</v>
      </c>
      <c r="H36" s="89">
        <v>18</v>
      </c>
      <c r="I36" s="100">
        <f>SUM(J36:K36)</f>
        <v>24</v>
      </c>
      <c r="J36" s="13">
        <v>13</v>
      </c>
      <c r="K36" s="89">
        <v>11</v>
      </c>
      <c r="L36" s="100">
        <f>SUM(M36:N36)</f>
        <v>28</v>
      </c>
      <c r="M36" s="13">
        <v>12</v>
      </c>
      <c r="N36" s="118">
        <v>16</v>
      </c>
    </row>
    <row r="37" spans="1:14" s="9" customFormat="1" ht="27" customHeight="1" x14ac:dyDescent="0.2">
      <c r="A37" s="43" t="s">
        <v>61</v>
      </c>
      <c r="B37" s="13">
        <v>25</v>
      </c>
      <c r="C37" s="154"/>
      <c r="D37" s="32"/>
      <c r="E37" s="14">
        <v>12</v>
      </c>
      <c r="F37" s="14">
        <v>24</v>
      </c>
      <c r="G37" s="14">
        <v>11</v>
      </c>
      <c r="H37" s="89">
        <v>7</v>
      </c>
      <c r="I37" s="100">
        <f t="shared" ref="I37:I43" si="12">SUM(J37:K37)</f>
        <v>14</v>
      </c>
      <c r="J37" s="14">
        <v>12</v>
      </c>
      <c r="K37" s="89">
        <v>2</v>
      </c>
      <c r="L37" s="100">
        <f t="shared" ref="L37:L43" si="13">SUM(M37:N37)</f>
        <v>15</v>
      </c>
      <c r="M37" s="14">
        <v>13</v>
      </c>
      <c r="N37" s="118">
        <v>2</v>
      </c>
    </row>
    <row r="38" spans="1:14" ht="16.5" customHeight="1" x14ac:dyDescent="0.2">
      <c r="A38" s="43" t="s">
        <v>26</v>
      </c>
      <c r="B38" s="13">
        <v>30</v>
      </c>
      <c r="C38" s="153">
        <v>29</v>
      </c>
      <c r="D38" s="14">
        <v>28</v>
      </c>
      <c r="E38" s="14">
        <v>30</v>
      </c>
      <c r="F38" s="14">
        <v>15</v>
      </c>
      <c r="G38" s="14">
        <v>30</v>
      </c>
      <c r="H38" s="89">
        <v>22</v>
      </c>
      <c r="I38" s="100">
        <f t="shared" si="12"/>
        <v>25</v>
      </c>
      <c r="J38" s="14">
        <v>12</v>
      </c>
      <c r="K38" s="89">
        <v>13</v>
      </c>
      <c r="L38" s="100">
        <f t="shared" si="13"/>
        <v>25</v>
      </c>
      <c r="M38" s="14">
        <v>13</v>
      </c>
      <c r="N38" s="118">
        <v>12</v>
      </c>
    </row>
    <row r="39" spans="1:14" ht="16.5" customHeight="1" x14ac:dyDescent="0.2">
      <c r="A39" s="43" t="s">
        <v>59</v>
      </c>
      <c r="B39" s="13">
        <v>30</v>
      </c>
      <c r="C39" s="153">
        <v>14</v>
      </c>
      <c r="D39" s="14">
        <v>26</v>
      </c>
      <c r="E39" s="14">
        <v>17</v>
      </c>
      <c r="F39" s="14">
        <v>14</v>
      </c>
      <c r="G39" s="14">
        <v>17</v>
      </c>
      <c r="H39" s="89">
        <v>17</v>
      </c>
      <c r="I39" s="100">
        <f t="shared" si="12"/>
        <v>16</v>
      </c>
      <c r="J39" s="14">
        <v>12</v>
      </c>
      <c r="K39" s="89">
        <v>4</v>
      </c>
      <c r="L39" s="100">
        <f t="shared" si="13"/>
        <v>12</v>
      </c>
      <c r="M39" s="14">
        <v>7</v>
      </c>
      <c r="N39" s="118">
        <v>5</v>
      </c>
    </row>
    <row r="40" spans="1:14" ht="16.5" customHeight="1" x14ac:dyDescent="0.2">
      <c r="A40" s="43" t="s">
        <v>28</v>
      </c>
      <c r="B40" s="13">
        <v>45</v>
      </c>
      <c r="C40" s="153">
        <v>6</v>
      </c>
      <c r="D40" s="14">
        <v>1</v>
      </c>
      <c r="E40" s="14">
        <v>5</v>
      </c>
      <c r="F40" s="14">
        <v>3</v>
      </c>
      <c r="G40" s="14">
        <v>4</v>
      </c>
      <c r="H40" s="89">
        <v>3</v>
      </c>
      <c r="I40" s="100">
        <f t="shared" si="12"/>
        <v>4</v>
      </c>
      <c r="J40" s="14">
        <v>1</v>
      </c>
      <c r="K40" s="89">
        <v>3</v>
      </c>
      <c r="L40" s="100">
        <f t="shared" si="13"/>
        <v>3</v>
      </c>
      <c r="M40" s="14">
        <v>2</v>
      </c>
      <c r="N40" s="118">
        <v>1</v>
      </c>
    </row>
    <row r="41" spans="1:14" ht="16.5" customHeight="1" x14ac:dyDescent="0.2">
      <c r="A41" s="43" t="s">
        <v>27</v>
      </c>
      <c r="B41" s="13">
        <v>30</v>
      </c>
      <c r="C41" s="153">
        <v>20</v>
      </c>
      <c r="D41" s="14">
        <v>19</v>
      </c>
      <c r="E41" s="14">
        <v>18</v>
      </c>
      <c r="F41" s="14">
        <v>11</v>
      </c>
      <c r="G41" s="14">
        <v>16</v>
      </c>
      <c r="H41" s="89">
        <v>16</v>
      </c>
      <c r="I41" s="100">
        <f t="shared" si="12"/>
        <v>14</v>
      </c>
      <c r="J41" s="14">
        <v>6</v>
      </c>
      <c r="K41" s="89">
        <v>8</v>
      </c>
      <c r="L41" s="100">
        <f t="shared" si="13"/>
        <v>17</v>
      </c>
      <c r="M41" s="14">
        <v>9</v>
      </c>
      <c r="N41" s="118">
        <v>8</v>
      </c>
    </row>
    <row r="42" spans="1:14" ht="16.5" customHeight="1" x14ac:dyDescent="0.2">
      <c r="A42" s="43" t="s">
        <v>29</v>
      </c>
      <c r="B42" s="13">
        <v>120</v>
      </c>
      <c r="C42" s="153">
        <v>83</v>
      </c>
      <c r="D42" s="14">
        <v>115</v>
      </c>
      <c r="E42" s="14">
        <v>116</v>
      </c>
      <c r="F42" s="14">
        <v>119</v>
      </c>
      <c r="G42" s="14">
        <v>120</v>
      </c>
      <c r="H42" s="89">
        <v>117</v>
      </c>
      <c r="I42" s="100">
        <f t="shared" si="12"/>
        <v>119</v>
      </c>
      <c r="J42" s="14">
        <v>65</v>
      </c>
      <c r="K42" s="89">
        <v>54</v>
      </c>
      <c r="L42" s="100">
        <f t="shared" si="13"/>
        <v>122</v>
      </c>
      <c r="M42" s="14">
        <v>63</v>
      </c>
      <c r="N42" s="118">
        <v>59</v>
      </c>
    </row>
    <row r="43" spans="1:14" ht="16.5" customHeight="1" x14ac:dyDescent="0.2">
      <c r="A43" s="43" t="s">
        <v>30</v>
      </c>
      <c r="B43" s="13">
        <v>30</v>
      </c>
      <c r="C43" s="153">
        <v>23</v>
      </c>
      <c r="D43" s="14">
        <v>25</v>
      </c>
      <c r="E43" s="14">
        <v>15</v>
      </c>
      <c r="F43" s="14">
        <v>25</v>
      </c>
      <c r="G43" s="14">
        <v>17</v>
      </c>
      <c r="H43" s="89">
        <v>24</v>
      </c>
      <c r="I43" s="100">
        <f t="shared" si="12"/>
        <v>11</v>
      </c>
      <c r="J43" s="14">
        <v>9</v>
      </c>
      <c r="K43" s="89">
        <v>2</v>
      </c>
      <c r="L43" s="100">
        <f t="shared" si="13"/>
        <v>30</v>
      </c>
      <c r="M43" s="14">
        <v>24</v>
      </c>
      <c r="N43" s="118">
        <v>6</v>
      </c>
    </row>
    <row r="44" spans="1:14" ht="16.5" customHeight="1" x14ac:dyDescent="0.2">
      <c r="A44" s="43" t="s">
        <v>31</v>
      </c>
      <c r="B44" s="11" t="s">
        <v>86</v>
      </c>
      <c r="C44" s="153">
        <v>7</v>
      </c>
      <c r="D44" s="14">
        <v>5</v>
      </c>
      <c r="E44" s="14">
        <v>8</v>
      </c>
      <c r="F44" s="99"/>
      <c r="G44" s="99"/>
      <c r="H44" s="95"/>
      <c r="I44" s="117"/>
      <c r="J44" s="99"/>
      <c r="K44" s="95"/>
      <c r="L44" s="117"/>
      <c r="M44" s="99"/>
      <c r="N44" s="122"/>
    </row>
    <row r="45" spans="1:14" s="10" customFormat="1" ht="16.5" customHeight="1" x14ac:dyDescent="0.2">
      <c r="A45" s="21" t="s">
        <v>15</v>
      </c>
      <c r="B45" s="27"/>
      <c r="C45" s="145">
        <f t="shared" ref="C45:K45" si="14">SUM(C36:C44)</f>
        <v>182</v>
      </c>
      <c r="D45" s="28">
        <f t="shared" si="14"/>
        <v>219</v>
      </c>
      <c r="E45" s="28">
        <f t="shared" si="14"/>
        <v>221</v>
      </c>
      <c r="F45" s="28">
        <f t="shared" si="14"/>
        <v>234</v>
      </c>
      <c r="G45" s="28">
        <f t="shared" si="14"/>
        <v>242</v>
      </c>
      <c r="H45" s="75">
        <f t="shared" si="14"/>
        <v>224</v>
      </c>
      <c r="I45" s="67">
        <f t="shared" si="14"/>
        <v>227</v>
      </c>
      <c r="J45" s="28">
        <f t="shared" si="14"/>
        <v>130</v>
      </c>
      <c r="K45" s="76">
        <f t="shared" si="14"/>
        <v>97</v>
      </c>
      <c r="L45" s="66">
        <f t="shared" ref="L45:N45" si="15">SUM(L36:L44)</f>
        <v>252</v>
      </c>
      <c r="M45" s="28">
        <f t="shared" si="15"/>
        <v>143</v>
      </c>
      <c r="N45" s="55">
        <f t="shared" si="15"/>
        <v>109</v>
      </c>
    </row>
    <row r="46" spans="1:14" s="9" customFormat="1" ht="16.5" customHeight="1" x14ac:dyDescent="0.2">
      <c r="A46" s="173" t="s">
        <v>16</v>
      </c>
      <c r="B46" s="174"/>
      <c r="C46" s="174"/>
      <c r="D46" s="174"/>
      <c r="E46" s="174"/>
      <c r="F46" s="174"/>
      <c r="G46" s="174"/>
      <c r="H46" s="174"/>
      <c r="I46" s="174"/>
      <c r="J46" s="46"/>
      <c r="K46" s="64"/>
      <c r="M46" s="58"/>
      <c r="N46" s="37"/>
    </row>
    <row r="47" spans="1:14" ht="16.5" customHeight="1" x14ac:dyDescent="0.2">
      <c r="A47" s="20" t="s">
        <v>82</v>
      </c>
      <c r="B47" s="11">
        <v>30</v>
      </c>
      <c r="C47" s="166"/>
      <c r="D47" s="12"/>
      <c r="E47" s="12"/>
      <c r="F47" s="13">
        <v>15</v>
      </c>
      <c r="G47" s="13">
        <v>10</v>
      </c>
      <c r="H47" s="61">
        <v>11</v>
      </c>
      <c r="I47" s="80">
        <f>SUM(J47:K47)</f>
        <v>13</v>
      </c>
      <c r="J47" s="13">
        <v>5</v>
      </c>
      <c r="K47" s="61">
        <v>8</v>
      </c>
      <c r="L47" s="129">
        <f>SUM(M47:N47)</f>
        <v>14</v>
      </c>
      <c r="M47" s="13">
        <v>3</v>
      </c>
      <c r="N47" s="48">
        <v>11</v>
      </c>
    </row>
    <row r="48" spans="1:14" ht="16.5" customHeight="1" x14ac:dyDescent="0.2">
      <c r="A48" s="43" t="s">
        <v>33</v>
      </c>
      <c r="B48" s="11" t="s">
        <v>86</v>
      </c>
      <c r="C48" s="163">
        <v>6</v>
      </c>
      <c r="D48" s="11">
        <v>6</v>
      </c>
      <c r="E48" s="11">
        <v>4</v>
      </c>
      <c r="F48" s="99"/>
      <c r="G48" s="99"/>
      <c r="H48" s="95"/>
      <c r="I48" s="117"/>
      <c r="J48" s="32"/>
      <c r="K48" s="93"/>
      <c r="L48" s="117"/>
      <c r="M48" s="32"/>
      <c r="N48" s="130"/>
    </row>
    <row r="49" spans="1:14" ht="16.5" customHeight="1" x14ac:dyDescent="0.2">
      <c r="A49" s="43" t="s">
        <v>68</v>
      </c>
      <c r="B49" s="11">
        <v>30</v>
      </c>
      <c r="C49" s="166"/>
      <c r="D49" s="12"/>
      <c r="E49" s="12"/>
      <c r="F49" s="13">
        <v>3</v>
      </c>
      <c r="G49" s="13">
        <v>5</v>
      </c>
      <c r="H49" s="61">
        <v>4</v>
      </c>
      <c r="I49" s="80">
        <f>SUM(J49:K49)</f>
        <v>10</v>
      </c>
      <c r="J49" s="13">
        <v>4</v>
      </c>
      <c r="K49" s="61">
        <v>6</v>
      </c>
      <c r="L49" s="129">
        <f>SUM(M49:N49)</f>
        <v>5</v>
      </c>
      <c r="M49" s="13">
        <v>1</v>
      </c>
      <c r="N49" s="48">
        <v>4</v>
      </c>
    </row>
    <row r="50" spans="1:14" ht="16.5" customHeight="1" x14ac:dyDescent="0.2">
      <c r="A50" s="43" t="s">
        <v>34</v>
      </c>
      <c r="B50" s="11" t="s">
        <v>86</v>
      </c>
      <c r="C50" s="163">
        <v>4</v>
      </c>
      <c r="D50" s="11">
        <v>4</v>
      </c>
      <c r="E50" s="11">
        <v>5</v>
      </c>
      <c r="F50" s="99"/>
      <c r="G50" s="99"/>
      <c r="H50" s="95"/>
      <c r="I50" s="117"/>
      <c r="J50" s="32"/>
      <c r="K50" s="93"/>
      <c r="L50" s="117"/>
      <c r="M50" s="32"/>
      <c r="N50" s="130"/>
    </row>
    <row r="51" spans="1:14" ht="16.5" customHeight="1" x14ac:dyDescent="0.2">
      <c r="A51" s="43" t="s">
        <v>35</v>
      </c>
      <c r="B51" s="11" t="s">
        <v>86</v>
      </c>
      <c r="C51" s="163">
        <v>3</v>
      </c>
      <c r="D51" s="11">
        <v>4</v>
      </c>
      <c r="E51" s="11">
        <v>8</v>
      </c>
      <c r="F51" s="11">
        <v>6</v>
      </c>
      <c r="G51" s="11">
        <v>7</v>
      </c>
      <c r="H51" s="61">
        <v>2</v>
      </c>
      <c r="I51" s="81">
        <f t="shared" ref="I51:I52" si="16">SUM(J51:K51)</f>
        <v>20</v>
      </c>
      <c r="J51" s="13">
        <v>15</v>
      </c>
      <c r="K51" s="82">
        <v>5</v>
      </c>
      <c r="L51" s="131"/>
      <c r="M51" s="32"/>
      <c r="N51" s="57"/>
    </row>
    <row r="52" spans="1:14" ht="16.5" customHeight="1" x14ac:dyDescent="0.2">
      <c r="A52" s="43" t="s">
        <v>53</v>
      </c>
      <c r="B52" s="11">
        <v>80</v>
      </c>
      <c r="C52" s="168"/>
      <c r="D52" s="88">
        <v>29</v>
      </c>
      <c r="E52" s="11">
        <v>95</v>
      </c>
      <c r="F52" s="11">
        <v>98</v>
      </c>
      <c r="G52" s="11">
        <v>55</v>
      </c>
      <c r="H52" s="61">
        <v>25</v>
      </c>
      <c r="I52" s="81">
        <f t="shared" si="16"/>
        <v>27</v>
      </c>
      <c r="J52" s="13">
        <v>11</v>
      </c>
      <c r="K52" s="82">
        <v>16</v>
      </c>
      <c r="L52" s="132">
        <f t="shared" ref="L52" si="17">SUM(M52:N52)</f>
        <v>29</v>
      </c>
      <c r="M52" s="13">
        <v>13</v>
      </c>
      <c r="N52" s="56">
        <v>16</v>
      </c>
    </row>
    <row r="53" spans="1:14" ht="16.5" customHeight="1" x14ac:dyDescent="0.2">
      <c r="A53" s="43" t="s">
        <v>36</v>
      </c>
      <c r="B53" s="11" t="s">
        <v>86</v>
      </c>
      <c r="C53" s="163">
        <v>18</v>
      </c>
      <c r="D53" s="11">
        <v>20</v>
      </c>
      <c r="E53" s="11">
        <v>16</v>
      </c>
      <c r="F53" s="99"/>
      <c r="G53" s="99"/>
      <c r="H53" s="95"/>
      <c r="I53" s="117"/>
      <c r="J53" s="32"/>
      <c r="K53" s="93"/>
      <c r="L53" s="117"/>
      <c r="M53" s="32"/>
      <c r="N53" s="130"/>
    </row>
    <row r="54" spans="1:14" ht="16.5" customHeight="1" x14ac:dyDescent="0.2">
      <c r="A54" s="43" t="s">
        <v>63</v>
      </c>
      <c r="B54" s="11">
        <v>25</v>
      </c>
      <c r="C54" s="166"/>
      <c r="D54" s="12"/>
      <c r="E54" s="11">
        <v>18</v>
      </c>
      <c r="F54" s="11">
        <v>7</v>
      </c>
      <c r="G54" s="11">
        <v>4</v>
      </c>
      <c r="H54" s="82">
        <v>14</v>
      </c>
      <c r="I54" s="81">
        <f>SUM(J54:K54)</f>
        <v>9</v>
      </c>
      <c r="J54" s="11">
        <v>1</v>
      </c>
      <c r="K54" s="82">
        <v>8</v>
      </c>
      <c r="L54" s="132">
        <f>SUM(M54:N54)</f>
        <v>12</v>
      </c>
      <c r="M54" s="11">
        <v>2</v>
      </c>
      <c r="N54" s="56">
        <v>10</v>
      </c>
    </row>
    <row r="55" spans="1:14" ht="16.5" customHeight="1" x14ac:dyDescent="0.2">
      <c r="A55" s="43" t="s">
        <v>62</v>
      </c>
      <c r="B55" s="11">
        <v>60</v>
      </c>
      <c r="C55" s="160"/>
      <c r="D55" s="12"/>
      <c r="E55" s="11">
        <v>7</v>
      </c>
      <c r="F55" s="11">
        <v>21</v>
      </c>
      <c r="G55" s="11">
        <v>18</v>
      </c>
      <c r="H55" s="82">
        <v>11</v>
      </c>
      <c r="I55" s="81">
        <f t="shared" ref="I55:I60" si="18">SUM(J55:K55)</f>
        <v>22</v>
      </c>
      <c r="J55" s="11">
        <v>5</v>
      </c>
      <c r="K55" s="82">
        <v>17</v>
      </c>
      <c r="L55" s="132">
        <f t="shared" ref="L55:L60" si="19">SUM(M55:N55)</f>
        <v>20</v>
      </c>
      <c r="M55" s="11">
        <v>3</v>
      </c>
      <c r="N55" s="56">
        <v>17</v>
      </c>
    </row>
    <row r="56" spans="1:14" ht="16.5" customHeight="1" x14ac:dyDescent="0.2">
      <c r="A56" s="43" t="s">
        <v>41</v>
      </c>
      <c r="B56" s="11">
        <v>70</v>
      </c>
      <c r="C56" s="163">
        <v>10</v>
      </c>
      <c r="D56" s="11">
        <v>9</v>
      </c>
      <c r="E56" s="11">
        <v>16</v>
      </c>
      <c r="F56" s="11">
        <v>19</v>
      </c>
      <c r="G56" s="11">
        <v>27</v>
      </c>
      <c r="H56" s="82">
        <v>32</v>
      </c>
      <c r="I56" s="81">
        <f t="shared" si="18"/>
        <v>19</v>
      </c>
      <c r="J56" s="11">
        <v>8</v>
      </c>
      <c r="K56" s="82">
        <v>11</v>
      </c>
      <c r="L56" s="132">
        <f t="shared" si="19"/>
        <v>30</v>
      </c>
      <c r="M56" s="11">
        <v>7</v>
      </c>
      <c r="N56" s="56">
        <v>23</v>
      </c>
    </row>
    <row r="57" spans="1:14" ht="16.5" customHeight="1" x14ac:dyDescent="0.2">
      <c r="A57" s="43" t="s">
        <v>69</v>
      </c>
      <c r="B57" s="11">
        <v>20</v>
      </c>
      <c r="C57" s="160"/>
      <c r="D57" s="12"/>
      <c r="E57" s="12"/>
      <c r="F57" s="13">
        <v>3</v>
      </c>
      <c r="G57" s="13">
        <v>4</v>
      </c>
      <c r="H57" s="82">
        <v>5</v>
      </c>
      <c r="I57" s="80">
        <f t="shared" si="18"/>
        <v>3</v>
      </c>
      <c r="J57" s="11"/>
      <c r="K57" s="61">
        <v>3</v>
      </c>
      <c r="L57" s="129">
        <f t="shared" si="19"/>
        <v>2</v>
      </c>
      <c r="M57" s="11">
        <v>0</v>
      </c>
      <c r="N57" s="48">
        <v>2</v>
      </c>
    </row>
    <row r="58" spans="1:14" ht="16.5" customHeight="1" x14ac:dyDescent="0.2">
      <c r="A58" s="43" t="s">
        <v>54</v>
      </c>
      <c r="B58" s="11">
        <v>40</v>
      </c>
      <c r="C58" s="160"/>
      <c r="D58" s="88">
        <v>14</v>
      </c>
      <c r="E58" s="11">
        <v>20</v>
      </c>
      <c r="F58" s="11">
        <v>18</v>
      </c>
      <c r="G58" s="11">
        <v>26</v>
      </c>
      <c r="H58" s="82">
        <v>25</v>
      </c>
      <c r="I58" s="81">
        <f t="shared" si="18"/>
        <v>40</v>
      </c>
      <c r="J58" s="11">
        <v>3</v>
      </c>
      <c r="K58" s="82">
        <v>37</v>
      </c>
      <c r="L58" s="132">
        <f t="shared" si="19"/>
        <v>44</v>
      </c>
      <c r="M58" s="11">
        <v>8</v>
      </c>
      <c r="N58" s="56">
        <v>36</v>
      </c>
    </row>
    <row r="59" spans="1:14" ht="16.5" customHeight="1" x14ac:dyDescent="0.2">
      <c r="A59" s="43" t="s">
        <v>55</v>
      </c>
      <c r="B59" s="11">
        <v>40</v>
      </c>
      <c r="C59" s="160"/>
      <c r="D59" s="88">
        <v>14</v>
      </c>
      <c r="E59" s="11">
        <v>22</v>
      </c>
      <c r="F59" s="11">
        <v>38</v>
      </c>
      <c r="G59" s="11">
        <v>39</v>
      </c>
      <c r="H59" s="82">
        <v>39</v>
      </c>
      <c r="I59" s="81">
        <f t="shared" si="18"/>
        <v>40</v>
      </c>
      <c r="J59" s="11">
        <v>5</v>
      </c>
      <c r="K59" s="82">
        <v>35</v>
      </c>
      <c r="L59" s="132">
        <f t="shared" si="19"/>
        <v>40</v>
      </c>
      <c r="M59" s="11">
        <v>8</v>
      </c>
      <c r="N59" s="56">
        <v>32</v>
      </c>
    </row>
    <row r="60" spans="1:14" ht="16.5" customHeight="1" x14ac:dyDescent="0.2">
      <c r="A60" s="43" t="s">
        <v>60</v>
      </c>
      <c r="B60" s="11">
        <v>20</v>
      </c>
      <c r="C60" s="160"/>
      <c r="D60" s="12"/>
      <c r="E60" s="11">
        <v>18</v>
      </c>
      <c r="F60" s="11">
        <v>16</v>
      </c>
      <c r="G60" s="11">
        <v>18</v>
      </c>
      <c r="H60" s="82">
        <v>12</v>
      </c>
      <c r="I60" s="81">
        <f t="shared" si="18"/>
        <v>12</v>
      </c>
      <c r="J60" s="11">
        <v>7</v>
      </c>
      <c r="K60" s="82">
        <v>5</v>
      </c>
      <c r="L60" s="132">
        <f t="shared" si="19"/>
        <v>16</v>
      </c>
      <c r="M60" s="11">
        <v>8</v>
      </c>
      <c r="N60" s="56">
        <v>8</v>
      </c>
    </row>
    <row r="61" spans="1:14" ht="16.5" customHeight="1" x14ac:dyDescent="0.2">
      <c r="A61" s="43" t="s">
        <v>38</v>
      </c>
      <c r="B61" s="11" t="s">
        <v>86</v>
      </c>
      <c r="C61" s="162">
        <v>12</v>
      </c>
      <c r="D61" s="14">
        <v>9</v>
      </c>
      <c r="E61" s="12"/>
      <c r="F61" s="12"/>
      <c r="G61" s="12"/>
      <c r="H61" s="95"/>
      <c r="I61" s="83"/>
      <c r="J61" s="32"/>
      <c r="K61" s="84"/>
      <c r="L61" s="131"/>
      <c r="M61" s="32"/>
      <c r="N61" s="57"/>
    </row>
    <row r="62" spans="1:14" ht="27.75" customHeight="1" x14ac:dyDescent="0.2">
      <c r="A62" s="44" t="s">
        <v>48</v>
      </c>
      <c r="B62" s="11">
        <v>15</v>
      </c>
      <c r="C62" s="165">
        <v>4</v>
      </c>
      <c r="D62" s="11">
        <v>3</v>
      </c>
      <c r="E62" s="11">
        <v>5</v>
      </c>
      <c r="F62" s="11">
        <v>9</v>
      </c>
      <c r="G62" s="11">
        <v>6</v>
      </c>
      <c r="H62" s="82">
        <v>5</v>
      </c>
      <c r="I62" s="81">
        <f>SUM(J62:K62)</f>
        <v>6</v>
      </c>
      <c r="J62" s="11">
        <v>2</v>
      </c>
      <c r="K62" s="82">
        <v>4</v>
      </c>
      <c r="L62" s="132">
        <f>SUM(M62:N62)</f>
        <v>4</v>
      </c>
      <c r="M62" s="11">
        <v>1</v>
      </c>
      <c r="N62" s="56">
        <v>3</v>
      </c>
    </row>
    <row r="63" spans="1:14" s="9" customFormat="1" ht="16.5" customHeight="1" x14ac:dyDescent="0.2">
      <c r="A63" s="43" t="s">
        <v>32</v>
      </c>
      <c r="B63" s="11" t="s">
        <v>86</v>
      </c>
      <c r="C63" s="164">
        <v>5</v>
      </c>
      <c r="D63" s="11">
        <v>3</v>
      </c>
      <c r="E63" s="11">
        <v>2</v>
      </c>
      <c r="F63" s="11">
        <v>1</v>
      </c>
      <c r="G63" s="11">
        <v>1</v>
      </c>
      <c r="H63" s="82">
        <v>1</v>
      </c>
      <c r="I63" s="83"/>
      <c r="J63" s="32"/>
      <c r="K63" s="84"/>
      <c r="L63" s="131"/>
      <c r="M63" s="32"/>
      <c r="N63" s="57"/>
    </row>
    <row r="64" spans="1:14" ht="16.5" customHeight="1" x14ac:dyDescent="0.2">
      <c r="A64" s="44" t="s">
        <v>37</v>
      </c>
      <c r="B64" s="11" t="s">
        <v>86</v>
      </c>
      <c r="C64" s="165">
        <v>8</v>
      </c>
      <c r="D64" s="11">
        <v>5</v>
      </c>
      <c r="E64" s="11">
        <v>4</v>
      </c>
      <c r="F64" s="11">
        <v>1</v>
      </c>
      <c r="G64" s="11">
        <v>2</v>
      </c>
      <c r="H64" s="82">
        <v>1</v>
      </c>
      <c r="I64" s="81">
        <f t="shared" ref="I64:I65" si="20">SUM(J64:K64)</f>
        <v>1</v>
      </c>
      <c r="J64" s="11">
        <v>1</v>
      </c>
      <c r="K64" s="82">
        <v>0</v>
      </c>
      <c r="L64" s="131"/>
      <c r="M64" s="32"/>
      <c r="N64" s="57"/>
    </row>
    <row r="65" spans="1:14" ht="16.5" customHeight="1" x14ac:dyDescent="0.2">
      <c r="A65" s="44" t="s">
        <v>39</v>
      </c>
      <c r="B65" s="11">
        <v>15</v>
      </c>
      <c r="C65" s="167">
        <v>10</v>
      </c>
      <c r="D65" s="14">
        <v>7</v>
      </c>
      <c r="E65" s="11">
        <v>6</v>
      </c>
      <c r="F65" s="11">
        <v>4</v>
      </c>
      <c r="G65" s="11">
        <v>5</v>
      </c>
      <c r="H65" s="82">
        <v>7</v>
      </c>
      <c r="I65" s="81">
        <f t="shared" si="20"/>
        <v>5</v>
      </c>
      <c r="J65" s="11">
        <v>2</v>
      </c>
      <c r="K65" s="82">
        <v>3</v>
      </c>
      <c r="L65" s="132">
        <f t="shared" ref="L65" si="21">SUM(M65:N65)</f>
        <v>3</v>
      </c>
      <c r="M65" s="11">
        <v>0</v>
      </c>
      <c r="N65" s="56">
        <v>3</v>
      </c>
    </row>
    <row r="66" spans="1:14" s="9" customFormat="1" ht="27.75" customHeight="1" x14ac:dyDescent="0.2">
      <c r="A66" s="43" t="s">
        <v>73</v>
      </c>
      <c r="B66" s="11" t="s">
        <v>86</v>
      </c>
      <c r="C66" s="159">
        <v>18</v>
      </c>
      <c r="D66" s="11">
        <v>18</v>
      </c>
      <c r="E66" s="11">
        <v>20</v>
      </c>
      <c r="F66" s="11">
        <v>19</v>
      </c>
      <c r="G66" s="11">
        <v>16</v>
      </c>
      <c r="H66" s="82">
        <v>10</v>
      </c>
      <c r="I66" s="81">
        <f>SUM(J66:K66)</f>
        <v>9</v>
      </c>
      <c r="J66" s="11">
        <v>4</v>
      </c>
      <c r="K66" s="82">
        <v>5</v>
      </c>
      <c r="L66" s="131"/>
      <c r="M66" s="32"/>
      <c r="N66" s="57"/>
    </row>
    <row r="67" spans="1:14" s="10" customFormat="1" ht="16.5" customHeight="1" x14ac:dyDescent="0.2">
      <c r="A67" s="21" t="s">
        <v>17</v>
      </c>
      <c r="B67" s="27"/>
      <c r="C67" s="142">
        <f t="shared" ref="C67" si="22">SUM(C47:C66)</f>
        <v>98</v>
      </c>
      <c r="D67" s="22">
        <f t="shared" ref="D67:K67" si="23">SUM(D47:D66)</f>
        <v>145</v>
      </c>
      <c r="E67" s="22">
        <f t="shared" si="23"/>
        <v>266</v>
      </c>
      <c r="F67" s="22">
        <f t="shared" si="23"/>
        <v>278</v>
      </c>
      <c r="G67" s="22">
        <f t="shared" si="23"/>
        <v>243</v>
      </c>
      <c r="H67" s="65">
        <f t="shared" si="23"/>
        <v>204</v>
      </c>
      <c r="I67" s="85">
        <f t="shared" si="23"/>
        <v>236</v>
      </c>
      <c r="J67" s="22">
        <f t="shared" si="23"/>
        <v>73</v>
      </c>
      <c r="K67" s="68">
        <f t="shared" si="23"/>
        <v>163</v>
      </c>
      <c r="L67" s="78">
        <f t="shared" ref="L67:N67" si="24">SUM(L47:L66)</f>
        <v>219</v>
      </c>
      <c r="M67" s="22">
        <f t="shared" si="24"/>
        <v>54</v>
      </c>
      <c r="N67" s="52">
        <f t="shared" si="24"/>
        <v>165</v>
      </c>
    </row>
    <row r="68" spans="1:14" ht="16.5" customHeight="1" thickBot="1" x14ac:dyDescent="0.25">
      <c r="A68" s="29" t="s">
        <v>6</v>
      </c>
      <c r="B68" s="30"/>
      <c r="C68" s="146">
        <f t="shared" ref="C68" si="25">C67+C45+C34+C25+C15</f>
        <v>405</v>
      </c>
      <c r="D68" s="31">
        <f t="shared" ref="D68:K68" si="26">D67+D45+D34+D25+D15</f>
        <v>532</v>
      </c>
      <c r="E68" s="31">
        <f t="shared" si="26"/>
        <v>674</v>
      </c>
      <c r="F68" s="31">
        <f t="shared" si="26"/>
        <v>680</v>
      </c>
      <c r="G68" s="31">
        <f t="shared" si="26"/>
        <v>661</v>
      </c>
      <c r="H68" s="77">
        <f t="shared" si="26"/>
        <v>593</v>
      </c>
      <c r="I68" s="86">
        <f t="shared" si="26"/>
        <v>661</v>
      </c>
      <c r="J68" s="31">
        <f t="shared" si="26"/>
        <v>315</v>
      </c>
      <c r="K68" s="87">
        <f t="shared" si="26"/>
        <v>346</v>
      </c>
      <c r="L68" s="79">
        <f t="shared" ref="L68:N68" si="27">L67+L45+L34+L25+L15</f>
        <v>666</v>
      </c>
      <c r="M68" s="31">
        <f t="shared" si="27"/>
        <v>304</v>
      </c>
      <c r="N68" s="38">
        <f t="shared" si="27"/>
        <v>362</v>
      </c>
    </row>
    <row r="69" spans="1:14" x14ac:dyDescent="0.2">
      <c r="A69" s="5"/>
      <c r="B69" s="7"/>
      <c r="C69" s="7"/>
      <c r="D69" s="7"/>
      <c r="E69" s="7"/>
      <c r="F69" s="7"/>
      <c r="G69" s="7"/>
      <c r="H69" s="16"/>
      <c r="I69" s="16"/>
      <c r="J69" s="7"/>
      <c r="K69" s="7"/>
      <c r="L69" s="16"/>
      <c r="M69" s="7"/>
      <c r="N69" s="7"/>
    </row>
    <row r="70" spans="1:14" x14ac:dyDescent="0.2">
      <c r="A70" s="5"/>
      <c r="B70" s="7"/>
      <c r="C70" s="7"/>
      <c r="D70" s="7"/>
      <c r="E70" s="7"/>
      <c r="F70" s="7"/>
      <c r="G70" s="7"/>
      <c r="H70" s="16"/>
      <c r="I70" s="16"/>
      <c r="J70" s="7"/>
      <c r="K70" s="7"/>
      <c r="L70" s="16"/>
      <c r="M70" s="7"/>
      <c r="N70" s="7"/>
    </row>
    <row r="77" spans="1:14" x14ac:dyDescent="0.2">
      <c r="E77" s="3"/>
      <c r="F77" s="3"/>
      <c r="G77" s="3"/>
      <c r="H77" s="17"/>
      <c r="I77" s="17"/>
      <c r="J77" s="3"/>
      <c r="K77" s="3"/>
      <c r="L77" s="17"/>
      <c r="M77" s="3"/>
      <c r="N77" s="3"/>
    </row>
    <row r="78" spans="1:14" x14ac:dyDescent="0.2">
      <c r="E78" s="3"/>
      <c r="F78" s="3"/>
      <c r="G78" s="3"/>
      <c r="H78" s="17"/>
      <c r="I78" s="17"/>
      <c r="J78" s="3"/>
      <c r="K78" s="3"/>
      <c r="L78" s="17"/>
      <c r="M78" s="3"/>
      <c r="N78" s="3"/>
    </row>
    <row r="79" spans="1:14" x14ac:dyDescent="0.2">
      <c r="E79" s="3"/>
      <c r="F79" s="3"/>
      <c r="G79" s="3"/>
      <c r="H79" s="17"/>
      <c r="I79" s="17"/>
      <c r="J79" s="3"/>
      <c r="K79" s="3"/>
      <c r="L79" s="17"/>
      <c r="M79" s="3"/>
      <c r="N79" s="3"/>
    </row>
    <row r="80" spans="1:14" x14ac:dyDescent="0.2">
      <c r="E80" s="3"/>
      <c r="F80" s="3"/>
      <c r="G80" s="3"/>
      <c r="H80" s="17"/>
      <c r="I80" s="17"/>
      <c r="J80" s="3"/>
      <c r="K80" s="3"/>
      <c r="L80" s="17"/>
      <c r="M80" s="3"/>
      <c r="N80" s="3"/>
    </row>
    <row r="82" spans="5:14" x14ac:dyDescent="0.2">
      <c r="E82" s="3"/>
      <c r="F82" s="3"/>
      <c r="G82" s="3"/>
      <c r="H82" s="17"/>
      <c r="I82" s="17"/>
      <c r="J82" s="3"/>
      <c r="K82" s="3"/>
      <c r="L82" s="17"/>
      <c r="M82" s="3"/>
      <c r="N82" s="3"/>
    </row>
    <row r="83" spans="5:14" x14ac:dyDescent="0.2">
      <c r="E83" s="3"/>
      <c r="F83" s="3"/>
      <c r="G83" s="3"/>
      <c r="H83" s="17"/>
      <c r="I83" s="17"/>
      <c r="J83" s="3"/>
      <c r="K83" s="3"/>
      <c r="L83" s="17"/>
      <c r="M83" s="3"/>
      <c r="N83" s="3"/>
    </row>
    <row r="84" spans="5:14" x14ac:dyDescent="0.2">
      <c r="E84" s="3"/>
      <c r="F84" s="3"/>
      <c r="G84" s="3"/>
      <c r="H84" s="17"/>
      <c r="I84" s="17"/>
      <c r="J84" s="3"/>
      <c r="K84" s="3"/>
      <c r="L84" s="17"/>
      <c r="M84" s="3"/>
      <c r="N84" s="3"/>
    </row>
    <row r="85" spans="5:14" x14ac:dyDescent="0.2">
      <c r="E85" s="3"/>
      <c r="F85" s="3"/>
      <c r="G85" s="3"/>
      <c r="H85" s="17"/>
      <c r="I85" s="17"/>
      <c r="J85" s="3"/>
      <c r="K85" s="3"/>
      <c r="L85" s="17"/>
      <c r="M85" s="3"/>
      <c r="N85" s="3"/>
    </row>
    <row r="86" spans="5:14" x14ac:dyDescent="0.2">
      <c r="E86" s="3"/>
      <c r="F86" s="3"/>
      <c r="G86" s="3"/>
      <c r="H86" s="17"/>
      <c r="I86" s="17"/>
      <c r="J86" s="3"/>
      <c r="K86" s="3"/>
      <c r="L86" s="17"/>
      <c r="M86" s="3"/>
      <c r="N86" s="3"/>
    </row>
    <row r="87" spans="5:14" x14ac:dyDescent="0.2">
      <c r="E87" s="3"/>
      <c r="F87" s="3"/>
      <c r="G87" s="3"/>
      <c r="H87" s="17"/>
      <c r="I87" s="17"/>
      <c r="J87" s="3"/>
      <c r="K87" s="3"/>
      <c r="L87" s="17"/>
      <c r="M87" s="3"/>
      <c r="N87" s="3"/>
    </row>
    <row r="88" spans="5:14" x14ac:dyDescent="0.2">
      <c r="E88" s="3"/>
      <c r="F88" s="3"/>
      <c r="G88" s="3"/>
      <c r="H88" s="17"/>
      <c r="I88" s="17"/>
      <c r="J88" s="3"/>
      <c r="K88" s="3"/>
      <c r="L88" s="17"/>
      <c r="M88" s="3"/>
      <c r="N88" s="3"/>
    </row>
    <row r="89" spans="5:14" x14ac:dyDescent="0.2">
      <c r="E89" s="3"/>
      <c r="F89" s="3"/>
      <c r="G89" s="3"/>
      <c r="H89" s="17"/>
      <c r="I89" s="17"/>
      <c r="J89" s="3"/>
      <c r="K89" s="3"/>
      <c r="L89" s="17"/>
      <c r="M89" s="3"/>
      <c r="N89" s="3"/>
    </row>
    <row r="90" spans="5:14" x14ac:dyDescent="0.2">
      <c r="E90" s="3"/>
      <c r="F90" s="3"/>
      <c r="G90" s="3"/>
      <c r="H90" s="17"/>
      <c r="I90" s="17"/>
      <c r="J90" s="3"/>
      <c r="K90" s="3"/>
      <c r="L90" s="17"/>
      <c r="M90" s="3"/>
      <c r="N90" s="3"/>
    </row>
    <row r="91" spans="5:14" x14ac:dyDescent="0.2">
      <c r="E91" s="3"/>
      <c r="F91" s="3"/>
      <c r="G91" s="3"/>
      <c r="H91" s="17"/>
      <c r="I91" s="17"/>
      <c r="J91" s="3"/>
      <c r="K91" s="3"/>
      <c r="L91" s="17"/>
      <c r="M91" s="3"/>
      <c r="N91" s="3"/>
    </row>
    <row r="92" spans="5:14" x14ac:dyDescent="0.2">
      <c r="E92" s="3"/>
      <c r="F92" s="3"/>
      <c r="G92" s="3"/>
      <c r="H92" s="17"/>
      <c r="I92" s="17"/>
      <c r="J92" s="3"/>
      <c r="K92" s="3"/>
      <c r="L92" s="17"/>
      <c r="M92" s="3"/>
      <c r="N92" s="3"/>
    </row>
    <row r="93" spans="5:14" x14ac:dyDescent="0.2">
      <c r="E93" s="3"/>
      <c r="F93" s="3"/>
      <c r="G93" s="3"/>
      <c r="H93" s="17"/>
      <c r="I93" s="17"/>
      <c r="J93" s="3"/>
      <c r="K93" s="3"/>
      <c r="L93" s="17"/>
      <c r="M93" s="3"/>
      <c r="N93" s="3"/>
    </row>
    <row r="94" spans="5:14" x14ac:dyDescent="0.2">
      <c r="E94" s="3"/>
      <c r="F94" s="3"/>
      <c r="G94" s="3"/>
      <c r="H94" s="17"/>
      <c r="I94" s="17"/>
      <c r="J94" s="3"/>
      <c r="K94" s="3"/>
      <c r="L94" s="17"/>
      <c r="M94" s="3"/>
      <c r="N94" s="3"/>
    </row>
    <row r="95" spans="5:14" x14ac:dyDescent="0.2">
      <c r="E95" s="3"/>
      <c r="F95" s="3"/>
      <c r="G95" s="3"/>
      <c r="H95" s="17"/>
      <c r="I95" s="17"/>
      <c r="J95" s="3"/>
      <c r="K95" s="3"/>
      <c r="L95" s="17"/>
      <c r="M95" s="3"/>
      <c r="N95" s="3"/>
    </row>
    <row r="96" spans="5:14" x14ac:dyDescent="0.2">
      <c r="E96" s="3"/>
      <c r="F96" s="3"/>
      <c r="G96" s="3"/>
      <c r="H96" s="17"/>
      <c r="I96" s="17"/>
      <c r="J96" s="3"/>
      <c r="K96" s="3"/>
      <c r="L96" s="17"/>
      <c r="M96" s="3"/>
      <c r="N96" s="3"/>
    </row>
    <row r="97" spans="5:14" x14ac:dyDescent="0.2">
      <c r="E97" s="3"/>
      <c r="F97" s="3"/>
      <c r="G97" s="3"/>
      <c r="H97" s="17"/>
      <c r="I97" s="17"/>
      <c r="J97" s="3"/>
      <c r="K97" s="3"/>
      <c r="L97" s="17"/>
      <c r="M97" s="3"/>
      <c r="N97" s="3"/>
    </row>
    <row r="98" spans="5:14" x14ac:dyDescent="0.2">
      <c r="E98" s="3"/>
      <c r="F98" s="3"/>
      <c r="G98" s="3"/>
      <c r="H98" s="17"/>
      <c r="I98" s="17"/>
      <c r="J98" s="3"/>
      <c r="K98" s="3"/>
      <c r="L98" s="17"/>
      <c r="M98" s="3"/>
      <c r="N98" s="3"/>
    </row>
    <row r="99" spans="5:14" x14ac:dyDescent="0.2">
      <c r="E99" s="3"/>
      <c r="F99" s="3"/>
      <c r="G99" s="3"/>
      <c r="H99" s="17"/>
      <c r="I99" s="17"/>
      <c r="J99" s="3"/>
      <c r="K99" s="3"/>
      <c r="L99" s="17"/>
      <c r="M99" s="3"/>
      <c r="N99" s="3"/>
    </row>
    <row r="100" spans="5:14" x14ac:dyDescent="0.2">
      <c r="E100" s="3"/>
      <c r="F100" s="3"/>
      <c r="G100" s="3"/>
      <c r="H100" s="17"/>
      <c r="I100" s="17"/>
      <c r="J100" s="3"/>
      <c r="K100" s="3"/>
      <c r="L100" s="17"/>
      <c r="M100" s="3"/>
      <c r="N100" s="3"/>
    </row>
    <row r="101" spans="5:14" x14ac:dyDescent="0.2">
      <c r="E101" s="3"/>
      <c r="F101" s="3"/>
      <c r="G101" s="3"/>
      <c r="H101" s="17"/>
      <c r="I101" s="17"/>
      <c r="J101" s="3"/>
      <c r="K101" s="3"/>
      <c r="L101" s="17"/>
      <c r="M101" s="3"/>
      <c r="N101" s="3"/>
    </row>
    <row r="102" spans="5:14" x14ac:dyDescent="0.2">
      <c r="E102" s="3"/>
      <c r="F102" s="3"/>
      <c r="G102" s="3"/>
      <c r="H102" s="17"/>
      <c r="I102" s="17"/>
      <c r="J102" s="3"/>
      <c r="K102" s="3"/>
      <c r="L102" s="17"/>
      <c r="M102" s="3"/>
      <c r="N102" s="3"/>
    </row>
    <row r="103" spans="5:14" x14ac:dyDescent="0.2">
      <c r="E103" s="3"/>
      <c r="F103" s="3"/>
      <c r="G103" s="3"/>
      <c r="H103" s="17"/>
      <c r="I103" s="17"/>
      <c r="J103" s="3"/>
      <c r="K103" s="3"/>
      <c r="L103" s="17"/>
      <c r="M103" s="3"/>
      <c r="N103" s="3"/>
    </row>
    <row r="104" spans="5:14" x14ac:dyDescent="0.2">
      <c r="E104" s="3"/>
      <c r="F104" s="3"/>
      <c r="G104" s="3"/>
      <c r="H104" s="17"/>
      <c r="I104" s="17"/>
      <c r="J104" s="3"/>
      <c r="K104" s="3"/>
      <c r="L104" s="17"/>
      <c r="M104" s="3"/>
      <c r="N104" s="3"/>
    </row>
    <row r="105" spans="5:14" x14ac:dyDescent="0.2">
      <c r="E105" s="3"/>
      <c r="F105" s="3"/>
      <c r="G105" s="3"/>
      <c r="H105" s="17"/>
      <c r="I105" s="17"/>
      <c r="J105" s="3"/>
      <c r="K105" s="3"/>
      <c r="L105" s="17"/>
      <c r="M105" s="3"/>
      <c r="N105" s="3"/>
    </row>
    <row r="106" spans="5:14" x14ac:dyDescent="0.2">
      <c r="E106" s="3"/>
      <c r="F106" s="3"/>
      <c r="G106" s="3"/>
      <c r="H106" s="17"/>
      <c r="I106" s="17"/>
      <c r="J106" s="3"/>
      <c r="K106" s="3"/>
      <c r="L106" s="17"/>
      <c r="M106" s="3"/>
      <c r="N106" s="3"/>
    </row>
    <row r="107" spans="5:14" x14ac:dyDescent="0.2">
      <c r="E107" s="3"/>
      <c r="F107" s="3"/>
      <c r="G107" s="3"/>
      <c r="H107" s="17"/>
      <c r="I107" s="17"/>
      <c r="J107" s="3"/>
      <c r="K107" s="3"/>
      <c r="L107" s="17"/>
      <c r="M107" s="3"/>
      <c r="N107" s="3"/>
    </row>
    <row r="108" spans="5:14" x14ac:dyDescent="0.2">
      <c r="E108" s="3"/>
      <c r="F108" s="3"/>
      <c r="G108" s="3"/>
      <c r="H108" s="17"/>
      <c r="I108" s="17"/>
      <c r="J108" s="3"/>
      <c r="K108" s="3"/>
      <c r="L108" s="17"/>
      <c r="M108" s="3"/>
      <c r="N108" s="3"/>
    </row>
    <row r="109" spans="5:14" x14ac:dyDescent="0.2">
      <c r="E109" s="3"/>
      <c r="F109" s="3"/>
      <c r="G109" s="3"/>
      <c r="H109" s="17"/>
      <c r="I109" s="17"/>
      <c r="J109" s="3"/>
      <c r="K109" s="3"/>
      <c r="L109" s="17"/>
      <c r="M109" s="3"/>
      <c r="N109" s="3"/>
    </row>
    <row r="110" spans="5:14" x14ac:dyDescent="0.2">
      <c r="E110" s="3"/>
      <c r="F110" s="3"/>
      <c r="G110" s="3"/>
      <c r="H110" s="17"/>
      <c r="I110" s="17"/>
      <c r="J110" s="3"/>
      <c r="K110" s="3"/>
      <c r="L110" s="17"/>
      <c r="M110" s="3"/>
      <c r="N110" s="3"/>
    </row>
    <row r="111" spans="5:14" x14ac:dyDescent="0.2">
      <c r="E111" s="3"/>
      <c r="F111" s="3"/>
      <c r="G111" s="3"/>
      <c r="H111" s="17"/>
      <c r="I111" s="17"/>
      <c r="J111" s="3"/>
      <c r="K111" s="3"/>
      <c r="L111" s="17"/>
      <c r="M111" s="3"/>
      <c r="N111" s="3"/>
    </row>
    <row r="112" spans="5:14" x14ac:dyDescent="0.2">
      <c r="E112" s="3"/>
      <c r="F112" s="3"/>
      <c r="G112" s="3"/>
      <c r="H112" s="17"/>
      <c r="I112" s="17"/>
      <c r="J112" s="3"/>
      <c r="K112" s="3"/>
      <c r="L112" s="17"/>
      <c r="M112" s="3"/>
      <c r="N112" s="3"/>
    </row>
    <row r="113" spans="5:14" x14ac:dyDescent="0.2">
      <c r="E113" s="3"/>
      <c r="F113" s="3"/>
      <c r="G113" s="3"/>
      <c r="H113" s="17"/>
      <c r="I113" s="17"/>
      <c r="J113" s="3"/>
      <c r="K113" s="3"/>
      <c r="L113" s="17"/>
      <c r="M113" s="3"/>
      <c r="N113" s="3"/>
    </row>
  </sheetData>
  <sortState ref="A8:L14">
    <sortCondition ref="A44"/>
  </sortState>
  <mergeCells count="19">
    <mergeCell ref="L5:N5"/>
    <mergeCell ref="A2:N3"/>
    <mergeCell ref="J1:N1"/>
    <mergeCell ref="A1:I1"/>
    <mergeCell ref="A7:I7"/>
    <mergeCell ref="A26:I26"/>
    <mergeCell ref="A35:I35"/>
    <mergeCell ref="A46:I46"/>
    <mergeCell ref="A16:I16"/>
    <mergeCell ref="A4:I4"/>
    <mergeCell ref="A5:A6"/>
    <mergeCell ref="B5:B6"/>
    <mergeCell ref="D5:D6"/>
    <mergeCell ref="E5:E6"/>
    <mergeCell ref="F5:F6"/>
    <mergeCell ref="G5:G6"/>
    <mergeCell ref="H5:H6"/>
    <mergeCell ref="I5:K5"/>
    <mergeCell ref="C5:C6"/>
  </mergeCells>
  <printOptions horizontalCentered="1"/>
  <pageMargins left="0.19685039370078741" right="0.15748031496062992" top="0.74803149606299213" bottom="0.31496062992125984" header="0.31496062992125984" footer="0.31496062992125984"/>
  <pageSetup paperSize="9" scale="45" orientation="portrait" r:id="rId1"/>
  <headerFooter>
    <oddFooter>&amp;CEstadística e Indicadores Oficiales del Vicerrectorado de Ordenación Académica y Profesorado
Curso 2019/20&amp;R24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zoomScale="80" zoomScaleNormal="80" zoomScaleSheetLayoutView="80" workbookViewId="0">
      <selection activeCell="P44" sqref="P44"/>
    </sheetView>
  </sheetViews>
  <sheetFormatPr baseColWidth="10" defaultRowHeight="12.75" x14ac:dyDescent="0.2"/>
  <cols>
    <col min="1" max="1" width="15.7109375" customWidth="1"/>
    <col min="2" max="9" width="18.140625" customWidth="1"/>
    <col min="10" max="11" width="15.7109375" customWidth="1"/>
  </cols>
  <sheetData>
    <row r="1" spans="2:6" s="1" customFormat="1" ht="41.25" customHeight="1" x14ac:dyDescent="0.2">
      <c r="B1" s="2"/>
      <c r="C1" s="2"/>
      <c r="D1" s="2"/>
      <c r="E1" s="2"/>
      <c r="F1" s="2"/>
    </row>
    <row r="32" spans="1:10" s="4" customFormat="1" x14ac:dyDescent="0.2">
      <c r="A32" s="20"/>
      <c r="B32" s="33"/>
      <c r="C32" s="33"/>
      <c r="D32" s="33"/>
      <c r="E32" s="33"/>
      <c r="F32" s="33"/>
      <c r="G32" s="33"/>
      <c r="H32" s="34">
        <v>14</v>
      </c>
      <c r="I32" s="15">
        <v>10</v>
      </c>
      <c r="J32" s="15">
        <f>H32-I32</f>
        <v>4</v>
      </c>
    </row>
  </sheetData>
  <printOptions horizontalCentered="1"/>
  <pageMargins left="0.19685039370078741" right="0.15748031496062992" top="0.74803149606299213" bottom="0.31496062992125984" header="0.31496062992125984" footer="0.31496062992125984"/>
  <pageSetup paperSize="9" scale="58" orientation="landscape" r:id="rId1"/>
  <headerFooter>
    <oddFooter>&amp;CEstadística e Indicadores Oficiales del Vicerrectorado de Ordenación Académica y Profesorado
Curso 2019/20&amp;R24</oddFooter>
  </headerFooter>
  <rowBreaks count="1" manualBreakCount="1">
    <brk id="95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90" zoomScaleSheetLayoutView="100" workbookViewId="0">
      <selection activeCell="C10" sqref="C10"/>
    </sheetView>
  </sheetViews>
  <sheetFormatPr baseColWidth="10" defaultColWidth="11.42578125" defaultRowHeight="12.75" x14ac:dyDescent="0.2"/>
  <cols>
    <col min="1" max="1" width="57" style="3" customWidth="1"/>
    <col min="2" max="2" width="14.140625" style="157" customWidth="1"/>
    <col min="3" max="7" width="14.42578125" style="8" customWidth="1"/>
    <col min="8" max="8" width="14.42578125" style="3" customWidth="1"/>
    <col min="9" max="9" width="12.85546875" style="3" customWidth="1"/>
    <col min="10" max="16384" width="11.42578125" style="3"/>
  </cols>
  <sheetData>
    <row r="1" spans="1:9" s="1" customFormat="1" ht="64.5" customHeight="1" x14ac:dyDescent="0.2">
      <c r="B1" s="156"/>
      <c r="C1" s="2"/>
      <c r="D1" s="2"/>
      <c r="E1" s="2"/>
      <c r="F1" s="2"/>
      <c r="G1" s="2"/>
    </row>
    <row r="2" spans="1:9" ht="37.5" customHeight="1" x14ac:dyDescent="0.2">
      <c r="A2" s="186" t="s">
        <v>91</v>
      </c>
      <c r="B2" s="186"/>
      <c r="C2" s="186"/>
      <c r="D2" s="186"/>
      <c r="E2" s="186"/>
      <c r="F2" s="186"/>
      <c r="G2" s="186"/>
      <c r="H2" s="186"/>
    </row>
    <row r="3" spans="1:9" ht="13.5" thickBot="1" x14ac:dyDescent="0.25">
      <c r="A3" s="6"/>
      <c r="B3" s="158"/>
      <c r="C3" s="7"/>
      <c r="D3" s="7"/>
      <c r="E3" s="7"/>
      <c r="F3" s="7"/>
      <c r="G3" s="7"/>
    </row>
    <row r="4" spans="1:9" ht="17.25" customHeight="1" x14ac:dyDescent="0.2">
      <c r="A4" s="40" t="s">
        <v>40</v>
      </c>
      <c r="B4" s="172" t="str">
        <f>Ramas!C5</f>
        <v>2012/13</v>
      </c>
      <c r="C4" s="62" t="str">
        <f>Ramas!D5</f>
        <v>2013/14</v>
      </c>
      <c r="D4" s="62" t="str">
        <f>Ramas!E5</f>
        <v>2014/15</v>
      </c>
      <c r="E4" s="62" t="str">
        <f>Ramas!F5</f>
        <v>2015/16</v>
      </c>
      <c r="F4" s="62" t="str">
        <f>Ramas!G5</f>
        <v>2016/17</v>
      </c>
      <c r="G4" s="62" t="str">
        <f>Ramas!H5</f>
        <v>2017/18</v>
      </c>
      <c r="H4" s="62" t="str">
        <f>Ramas!I5</f>
        <v>2018/19</v>
      </c>
      <c r="I4" s="63" t="s">
        <v>83</v>
      </c>
    </row>
    <row r="5" spans="1:9" ht="17.25" customHeight="1" x14ac:dyDescent="0.2">
      <c r="A5" s="19" t="s">
        <v>46</v>
      </c>
      <c r="B5" s="161">
        <f>Ramas!C9</f>
        <v>23</v>
      </c>
      <c r="C5" s="13">
        <f>Ramas!D9</f>
        <v>23</v>
      </c>
      <c r="D5" s="13">
        <f>Ramas!E9</f>
        <v>25</v>
      </c>
      <c r="E5" s="13">
        <f>Ramas!F9</f>
        <v>29</v>
      </c>
      <c r="F5" s="13">
        <f>Ramas!G9</f>
        <v>25</v>
      </c>
      <c r="G5" s="13">
        <f>Ramas!H9</f>
        <v>28</v>
      </c>
      <c r="H5" s="13">
        <f>Ramas!I9</f>
        <v>21</v>
      </c>
      <c r="I5" s="48">
        <f>Ramas!L9</f>
        <v>15</v>
      </c>
    </row>
    <row r="6" spans="1:9" ht="15" customHeight="1" x14ac:dyDescent="0.2">
      <c r="A6" s="19" t="s">
        <v>57</v>
      </c>
      <c r="B6" s="161">
        <f>Ramas!C47+Ramas!C48+Ramas!C49+Ramas!C50+Ramas!C51+Ramas!C52+Ramas!C53+Ramas!C63+Ramas!C64+Ramas!C66+Ramas!C62</f>
        <v>66</v>
      </c>
      <c r="C6" s="13">
        <f>Ramas!D47+Ramas!D48+Ramas!D49+Ramas!D50+Ramas!D51+Ramas!D52+Ramas!D53+Ramas!D63+Ramas!D64+Ramas!D66+Ramas!D62</f>
        <v>92</v>
      </c>
      <c r="D6" s="13">
        <f>Ramas!E47+Ramas!E48+Ramas!E49+Ramas!E50+Ramas!E51+Ramas!E52+Ramas!E53+Ramas!E63+Ramas!E64+Ramas!E66+Ramas!E62</f>
        <v>159</v>
      </c>
      <c r="E6" s="13">
        <f>Ramas!F47+Ramas!F48+Ramas!F49+Ramas!F50+Ramas!F51+Ramas!F52+Ramas!F53+Ramas!F63+Ramas!F64+Ramas!F66+Ramas!F62</f>
        <v>152</v>
      </c>
      <c r="F6" s="13">
        <f>Ramas!G47+Ramas!G48+Ramas!G49+Ramas!G50+Ramas!G51+Ramas!G52+Ramas!G53+Ramas!G63+Ramas!G64+Ramas!G66+Ramas!G62</f>
        <v>102</v>
      </c>
      <c r="G6" s="13">
        <f>Ramas!H47+Ramas!H48+Ramas!H49+Ramas!H50+Ramas!H51+Ramas!H52+Ramas!H53+Ramas!H63+Ramas!H64+Ramas!H66+Ramas!H62</f>
        <v>59</v>
      </c>
      <c r="H6" s="13">
        <f>Ramas!I47+Ramas!I48+Ramas!I49+Ramas!I50+Ramas!I51+Ramas!I52+Ramas!I53+Ramas!I63+Ramas!I64+Ramas!I66+Ramas!I62</f>
        <v>86</v>
      </c>
      <c r="I6" s="48">
        <f>Ramas!L47+Ramas!L48+Ramas!L49+Ramas!L50+Ramas!L51+Ramas!L52+Ramas!L53+Ramas!L63+Ramas!L64+Ramas!L66+Ramas!L62</f>
        <v>52</v>
      </c>
    </row>
    <row r="7" spans="1:9" ht="24" customHeight="1" x14ac:dyDescent="0.2">
      <c r="A7" s="19" t="s">
        <v>56</v>
      </c>
      <c r="B7" s="161">
        <f>Ramas!C55+Ramas!C56+Ramas!C60+Ramas!C61+Ramas!C65</f>
        <v>32</v>
      </c>
      <c r="C7" s="13">
        <f>Ramas!D55+Ramas!D56+Ramas!D60+Ramas!D61+Ramas!D65</f>
        <v>25</v>
      </c>
      <c r="D7" s="13">
        <f>Ramas!E55+Ramas!E56+Ramas!E60+Ramas!E61+Ramas!E65</f>
        <v>47</v>
      </c>
      <c r="E7" s="13">
        <f>Ramas!F55+Ramas!F56+Ramas!F60+Ramas!F61+Ramas!F65</f>
        <v>60</v>
      </c>
      <c r="F7" s="13">
        <f>Ramas!G55+Ramas!G56+Ramas!G60+Ramas!G61+Ramas!G65</f>
        <v>68</v>
      </c>
      <c r="G7" s="13">
        <f>Ramas!H55+Ramas!H56+Ramas!H60+Ramas!H61+Ramas!H65</f>
        <v>62</v>
      </c>
      <c r="H7" s="13">
        <f>Ramas!I55+Ramas!I56+Ramas!I60+Ramas!I61+Ramas!I65</f>
        <v>58</v>
      </c>
      <c r="I7" s="48">
        <f>Ramas!L55+Ramas!L56+Ramas!L60+Ramas!L61+Ramas!L65+Ramas!L19</f>
        <v>76</v>
      </c>
    </row>
    <row r="8" spans="1:9" ht="15" customHeight="1" x14ac:dyDescent="0.2">
      <c r="A8" s="19" t="s">
        <v>65</v>
      </c>
      <c r="B8" s="161">
        <f>Ramas!C54</f>
        <v>0</v>
      </c>
      <c r="C8" s="13">
        <f>Ramas!D54</f>
        <v>0</v>
      </c>
      <c r="D8" s="13">
        <f>Ramas!E54</f>
        <v>18</v>
      </c>
      <c r="E8" s="13">
        <f>Ramas!F54</f>
        <v>7</v>
      </c>
      <c r="F8" s="13">
        <f>Ramas!G54</f>
        <v>4</v>
      </c>
      <c r="G8" s="13">
        <f>Ramas!H54</f>
        <v>14</v>
      </c>
      <c r="H8" s="13">
        <f>Ramas!I54</f>
        <v>9</v>
      </c>
      <c r="I8" s="48">
        <f>Ramas!L54</f>
        <v>12</v>
      </c>
    </row>
    <row r="9" spans="1:9" ht="15.75" customHeight="1" x14ac:dyDescent="0.2">
      <c r="A9" s="19" t="s">
        <v>85</v>
      </c>
      <c r="B9" s="161">
        <f>Ramas!C58+Ramas!C59</f>
        <v>0</v>
      </c>
      <c r="C9" s="13">
        <f>Ramas!D58+Ramas!D59</f>
        <v>28</v>
      </c>
      <c r="D9" s="13">
        <f>Ramas!E58+Ramas!E59</f>
        <v>42</v>
      </c>
      <c r="E9" s="13">
        <f>Ramas!F58+Ramas!F59</f>
        <v>56</v>
      </c>
      <c r="F9" s="13">
        <f>Ramas!G58+Ramas!G59</f>
        <v>65</v>
      </c>
      <c r="G9" s="13">
        <f>Ramas!H58+Ramas!H59</f>
        <v>64</v>
      </c>
      <c r="H9" s="13">
        <f>Ramas!I58+Ramas!I59</f>
        <v>80</v>
      </c>
      <c r="I9" s="48">
        <f>Ramas!L58+Ramas!L59</f>
        <v>84</v>
      </c>
    </row>
    <row r="10" spans="1:9" ht="15.75" customHeight="1" x14ac:dyDescent="0.2">
      <c r="A10" s="19" t="s">
        <v>45</v>
      </c>
      <c r="B10" s="161">
        <f>Ramas!C31+Ramas!C33</f>
        <v>19</v>
      </c>
      <c r="C10" s="13">
        <f>Ramas!D31+Ramas!D33</f>
        <v>46</v>
      </c>
      <c r="D10" s="13">
        <f>Ramas!E31+Ramas!E33</f>
        <v>41</v>
      </c>
      <c r="E10" s="13">
        <f>Ramas!F31+Ramas!F33</f>
        <v>48</v>
      </c>
      <c r="F10" s="13">
        <f>Ramas!G31+Ramas!G33</f>
        <v>47</v>
      </c>
      <c r="G10" s="13">
        <f>Ramas!H31+Ramas!H33</f>
        <v>35</v>
      </c>
      <c r="H10" s="13">
        <f>Ramas!I31+Ramas!I33</f>
        <v>34</v>
      </c>
      <c r="I10" s="48">
        <f>Ramas!L31+Ramas!L33</f>
        <v>41</v>
      </c>
    </row>
    <row r="11" spans="1:9" ht="15.75" customHeight="1" x14ac:dyDescent="0.2">
      <c r="A11" s="19" t="s">
        <v>71</v>
      </c>
      <c r="B11" s="161">
        <f>Ramas!C27</f>
        <v>0</v>
      </c>
      <c r="C11" s="13">
        <f>Ramas!D27</f>
        <v>0</v>
      </c>
      <c r="D11" s="13">
        <f>Ramas!E27</f>
        <v>0</v>
      </c>
      <c r="E11" s="13">
        <f>Ramas!F27</f>
        <v>9</v>
      </c>
      <c r="F11" s="13">
        <f>Ramas!G27</f>
        <v>13</v>
      </c>
      <c r="G11" s="13">
        <f>Ramas!H27</f>
        <v>10</v>
      </c>
      <c r="H11" s="13">
        <f>Ramas!I27</f>
        <v>12</v>
      </c>
      <c r="I11" s="48">
        <f>Ramas!L27+Ramas!L28</f>
        <v>44</v>
      </c>
    </row>
    <row r="12" spans="1:9" ht="17.25" customHeight="1" x14ac:dyDescent="0.2">
      <c r="A12" s="19" t="s">
        <v>0</v>
      </c>
      <c r="B12" s="171">
        <f>Ramas!C17+Ramas!C18+Ramas!C20+Ramas!C21+Ramas!C22+Ramas!C23+Ramas!C24+Ramas!C57</f>
        <v>14</v>
      </c>
      <c r="C12" s="45">
        <f>Ramas!D17+Ramas!D18+Ramas!D20+Ramas!D21+Ramas!D22+Ramas!D23+Ramas!D24+Ramas!D57</f>
        <v>20</v>
      </c>
      <c r="D12" s="45">
        <f>Ramas!E17+Ramas!E18+Ramas!E20+Ramas!E21+Ramas!E22+Ramas!E23+Ramas!E24+Ramas!E57</f>
        <v>19</v>
      </c>
      <c r="E12" s="45">
        <f>Ramas!F17+Ramas!F18+Ramas!F20+Ramas!F21+Ramas!F22+Ramas!F23+Ramas!F24+Ramas!F57</f>
        <v>16</v>
      </c>
      <c r="F12" s="45">
        <f>Ramas!G17+Ramas!G18+Ramas!G20+Ramas!G21+Ramas!G22+Ramas!G23+Ramas!G24+Ramas!G57</f>
        <v>21</v>
      </c>
      <c r="G12" s="45">
        <f>Ramas!H17+Ramas!H18+Ramas!H20+Ramas!H21+Ramas!H22+Ramas!H23+Ramas!H24+Ramas!H57</f>
        <v>25</v>
      </c>
      <c r="H12" s="13">
        <f>Ramas!I17+Ramas!I18+Ramas!I20+Ramas!I21+Ramas!I22+Ramas!I23+Ramas!I24+Ramas!I57</f>
        <v>31</v>
      </c>
      <c r="I12" s="133">
        <f>Ramas!L17+Ramas!L18+Ramas!L20+Ramas!L21+Ramas!L22+Ramas!L23+Ramas!L24+Ramas!L57</f>
        <v>33</v>
      </c>
    </row>
    <row r="13" spans="1:9" ht="15.75" customHeight="1" x14ac:dyDescent="0.2">
      <c r="A13" s="19" t="s">
        <v>1</v>
      </c>
      <c r="B13" s="161">
        <f>Ramas!C38+Ramas!C39+Ramas!C41+Ramas!C40</f>
        <v>69</v>
      </c>
      <c r="C13" s="13">
        <f>Ramas!D38+Ramas!D39+Ramas!D41+Ramas!D40</f>
        <v>74</v>
      </c>
      <c r="D13" s="13">
        <f>Ramas!E38+Ramas!E39+Ramas!E41+Ramas!E40</f>
        <v>70</v>
      </c>
      <c r="E13" s="13">
        <f>Ramas!F38+Ramas!F39+Ramas!F41+Ramas!F40</f>
        <v>43</v>
      </c>
      <c r="F13" s="13">
        <f>Ramas!G38+Ramas!G39+Ramas!G41+Ramas!G40</f>
        <v>67</v>
      </c>
      <c r="G13" s="13">
        <f>Ramas!H38+Ramas!H39+Ramas!H41+Ramas!H40</f>
        <v>58</v>
      </c>
      <c r="H13" s="13">
        <f>Ramas!I38+Ramas!I39+Ramas!I41+Ramas!I40</f>
        <v>59</v>
      </c>
      <c r="I13" s="48">
        <f>Ramas!L38+Ramas!L39+Ramas!L41+Ramas!L40</f>
        <v>57</v>
      </c>
    </row>
    <row r="14" spans="1:9" ht="15.75" customHeight="1" x14ac:dyDescent="0.2">
      <c r="A14" s="19" t="s">
        <v>2</v>
      </c>
      <c r="B14" s="161">
        <f>Ramas!C36+Ramas!C44</f>
        <v>7</v>
      </c>
      <c r="C14" s="13">
        <f>Ramas!D36+Ramas!D44</f>
        <v>5</v>
      </c>
      <c r="D14" s="13">
        <f>Ramas!E36+Ramas!E44</f>
        <v>8</v>
      </c>
      <c r="E14" s="13">
        <f>Ramas!F36+Ramas!F44</f>
        <v>23</v>
      </c>
      <c r="F14" s="13">
        <f>Ramas!G36+Ramas!G44</f>
        <v>27</v>
      </c>
      <c r="G14" s="13">
        <f>Ramas!H36+Ramas!H44</f>
        <v>18</v>
      </c>
      <c r="H14" s="13">
        <f>Ramas!I36+Ramas!I44</f>
        <v>24</v>
      </c>
      <c r="I14" s="48">
        <f>Ramas!L36+Ramas!L44</f>
        <v>28</v>
      </c>
    </row>
    <row r="15" spans="1:9" ht="15.75" customHeight="1" x14ac:dyDescent="0.2">
      <c r="A15" s="19" t="s">
        <v>3</v>
      </c>
      <c r="B15" s="161">
        <f>Ramas!C37+Ramas!C42+Ramas!C43</f>
        <v>106</v>
      </c>
      <c r="C15" s="13">
        <f>Ramas!D37+Ramas!D42+Ramas!D43</f>
        <v>140</v>
      </c>
      <c r="D15" s="13">
        <f>Ramas!E37+Ramas!E42+Ramas!E43</f>
        <v>143</v>
      </c>
      <c r="E15" s="13">
        <f>Ramas!F37+Ramas!F42+Ramas!F43</f>
        <v>168</v>
      </c>
      <c r="F15" s="13">
        <f>Ramas!G37+Ramas!G42+Ramas!G43</f>
        <v>148</v>
      </c>
      <c r="G15" s="13">
        <f>Ramas!H37+Ramas!H42+Ramas!H43</f>
        <v>148</v>
      </c>
      <c r="H15" s="13">
        <f>Ramas!I37+Ramas!I42+Ramas!I43</f>
        <v>144</v>
      </c>
      <c r="I15" s="48">
        <f>Ramas!L37+Ramas!L42+Ramas!L43</f>
        <v>167</v>
      </c>
    </row>
    <row r="16" spans="1:9" ht="15.75" customHeight="1" x14ac:dyDescent="0.2">
      <c r="A16" s="19" t="s">
        <v>4</v>
      </c>
      <c r="B16" s="161">
        <f>Ramas!C8+Ramas!C10+Ramas!C11+Ramas!C12+Ramas!C13+Ramas!C14</f>
        <v>45</v>
      </c>
      <c r="C16" s="13">
        <f>Ramas!D8+Ramas!D10+Ramas!D11+Ramas!D12+Ramas!D13+Ramas!D14</f>
        <v>54</v>
      </c>
      <c r="D16" s="13">
        <f>Ramas!E8+Ramas!E10+Ramas!E11+Ramas!E12+Ramas!E13+Ramas!E14</f>
        <v>59</v>
      </c>
      <c r="E16" s="13">
        <f>Ramas!F8+Ramas!F10+Ramas!F11+Ramas!F12+Ramas!F13+Ramas!F14</f>
        <v>39</v>
      </c>
      <c r="F16" s="13">
        <f>Ramas!G8+Ramas!G10+Ramas!G11+Ramas!G12+Ramas!G13+Ramas!G14</f>
        <v>51</v>
      </c>
      <c r="G16" s="13">
        <f>Ramas!H8+Ramas!H10+Ramas!H11+Ramas!H12+Ramas!H13+Ramas!H14</f>
        <v>47</v>
      </c>
      <c r="H16" s="13">
        <f>Ramas!I8+Ramas!I10+Ramas!I11+Ramas!I12+Ramas!I13+Ramas!I14</f>
        <v>70</v>
      </c>
      <c r="I16" s="48">
        <f>Ramas!L8+Ramas!L10+Ramas!L11+Ramas!L12+Ramas!L13+Ramas!L14</f>
        <v>30</v>
      </c>
    </row>
    <row r="17" spans="1:9" ht="15" customHeight="1" x14ac:dyDescent="0.2">
      <c r="A17" s="19" t="s">
        <v>5</v>
      </c>
      <c r="B17" s="161">
        <f>Ramas!C29+Ramas!C30+Ramas!C32</f>
        <v>24</v>
      </c>
      <c r="C17" s="13">
        <f>Ramas!D29+Ramas!D30+Ramas!D32</f>
        <v>25</v>
      </c>
      <c r="D17" s="13">
        <f>Ramas!E29+Ramas!E30+Ramas!E32</f>
        <v>43</v>
      </c>
      <c r="E17" s="13">
        <f>Ramas!F29+Ramas!F30+Ramas!F32</f>
        <v>30</v>
      </c>
      <c r="F17" s="13">
        <f>Ramas!G29+Ramas!G30+Ramas!G32</f>
        <v>23</v>
      </c>
      <c r="G17" s="13">
        <f>Ramas!H29+Ramas!H30+Ramas!H32</f>
        <v>25</v>
      </c>
      <c r="H17" s="13">
        <f>Ramas!I29+Ramas!I30+Ramas!I32</f>
        <v>33</v>
      </c>
      <c r="I17" s="48">
        <f>Ramas!L29+Ramas!L30+Ramas!L32</f>
        <v>27</v>
      </c>
    </row>
    <row r="18" spans="1:9" ht="13.5" thickBot="1" x14ac:dyDescent="0.25">
      <c r="A18" s="41" t="s">
        <v>6</v>
      </c>
      <c r="B18" s="170">
        <f t="shared" ref="B18" si="0">SUM(B5:B17)</f>
        <v>405</v>
      </c>
      <c r="C18" s="42">
        <f t="shared" ref="C18:I18" si="1">SUM(C5:C17)</f>
        <v>532</v>
      </c>
      <c r="D18" s="42">
        <f t="shared" si="1"/>
        <v>674</v>
      </c>
      <c r="E18" s="42">
        <f t="shared" si="1"/>
        <v>680</v>
      </c>
      <c r="F18" s="42">
        <f t="shared" si="1"/>
        <v>661</v>
      </c>
      <c r="G18" s="42">
        <f t="shared" si="1"/>
        <v>593</v>
      </c>
      <c r="H18" s="42">
        <f t="shared" si="1"/>
        <v>661</v>
      </c>
      <c r="I18" s="49">
        <f t="shared" si="1"/>
        <v>666</v>
      </c>
    </row>
    <row r="32" spans="1:9" s="4" customFormat="1" x14ac:dyDescent="0.2">
      <c r="A32" s="39"/>
      <c r="B32" s="169"/>
      <c r="C32" s="33"/>
      <c r="D32" s="33"/>
      <c r="E32" s="33"/>
      <c r="F32" s="33"/>
      <c r="G32" s="134">
        <v>14</v>
      </c>
      <c r="H32" s="135"/>
      <c r="I32" s="135"/>
    </row>
  </sheetData>
  <sortState ref="A7:I17">
    <sortCondition ref="A6"/>
  </sortState>
  <mergeCells count="1">
    <mergeCell ref="A2:H2"/>
  </mergeCells>
  <printOptions horizontalCentered="1"/>
  <pageMargins left="0.19685039370078741" right="0.15748031496062992" top="0.74803149606299213" bottom="0.31496062992125984" header="0.31496062992125984" footer="0.31496062992125984"/>
  <pageSetup paperSize="9" scale="70" orientation="landscape" r:id="rId1"/>
  <headerFooter>
    <oddFooter>&amp;CEstadística e Indicadores Oficiales del Vicerrectorado de Ordenación Académica y Profesorado
Curso 2019/20&amp;R24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Ramas</vt:lpstr>
      <vt:lpstr>Gráficos</vt:lpstr>
      <vt:lpstr>Centros Imprimir</vt:lpstr>
      <vt:lpstr>'Centros Imprimir'!Área_de_impresión</vt:lpstr>
      <vt:lpstr>Gráficos!Área_de_impresión</vt:lpstr>
      <vt:lpstr>Ramas!Área_de_impresión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2020-02-21T13:35:20Z</dcterms:created>
  <dcterms:modified xsi:type="dcterms:W3CDTF">2020-02-21T13:35:23Z</dcterms:modified>
</cp:coreProperties>
</file>